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 firstSheet="4" activeTab="4"/>
  </bookViews>
  <sheets>
    <sheet name="IDCODE" sheetId="17" state="hidden" r:id="rId1"/>
    <sheet name="LPl2" sheetId="20" state="hidden" r:id="rId2"/>
    <sheet name="IN_DTK (L2)" sheetId="21" state="hidden" r:id="rId3"/>
    <sheet name="phong_coso" sheetId="22" state="hidden" r:id="rId4"/>
    <sheet name="TONGHOP" sheetId="31" r:id="rId5"/>
  </sheets>
  <externalReferences>
    <externalReference r:id="rId6"/>
  </externalReferences>
  <definedNames>
    <definedName name="_xlnm._FilterDatabase" localSheetId="2" hidden="1">'IN_DTK (L2)'!$A$9:$U$9</definedName>
    <definedName name="_xlnm._FilterDatabase" localSheetId="1" hidden="1">'LPl2'!$B$6:$G$13</definedName>
    <definedName name="_Order1" hidden="1">255</definedName>
    <definedName name="_Order2" hidden="1">255</definedName>
    <definedName name="h" localSheetId="0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_xlnm.Print_Titles" localSheetId="2">'IN_DTK (L2)'!$2:$9</definedName>
    <definedName name="_xlnm.Print_Titles" localSheetId="1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N22" i="21"/>
  <c r="B5" i="21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sharedStrings.xml><?xml version="1.0" encoding="utf-8"?>
<sst xmlns="http://schemas.openxmlformats.org/spreadsheetml/2006/main" count="1742" uniqueCount="533">
  <si>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</si>
  <si>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</si>
  <si>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</si>
  <si>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</si>
  <si>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</si>
  <si>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</si>
  <si>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</si>
  <si>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</si>
  <si>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</si>
  <si>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</si>
  <si>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</si>
  <si>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</si>
  <si>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</si>
  <si>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</si>
  <si>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</si>
  <si>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</si>
  <si>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</si>
  <si>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</si>
  <si>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</si>
  <si>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</si>
  <si>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</si>
  <si>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</si>
  <si>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</si>
  <si>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</si>
  <si>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</si>
  <si>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</si>
  <si>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</si>
  <si>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</si>
  <si>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</si>
  <si>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</si>
  <si>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</si>
  <si>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</si>
  <si>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</si>
  <si>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</si>
  <si>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</si>
  <si>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</si>
  <si>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</si>
  <si>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</si>
  <si>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</si>
  <si>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</si>
  <si>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</si>
  <si>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</si>
  <si>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</si>
  <si>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</si>
  <si>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</si>
  <si>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</si>
  <si>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</si>
  <si>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</si>
  <si>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</si>
  <si>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</si>
  <si>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</si>
  <si>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</si>
  <si>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</si>
  <si>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</si>
  <si>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</si>
  <si>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</si>
  <si>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</si>
  <si>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</si>
  <si>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</si>
  <si>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</si>
  <si>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</si>
  <si>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</si>
  <si>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</si>
  <si>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</si>
  <si>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</si>
  <si>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</si>
  <si>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</si>
  <si>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</si>
  <si>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</si>
  <si>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</si>
  <si>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</si>
  <si>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</si>
  <si>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</si>
  <si>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</si>
  <si>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</si>
  <si>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</si>
  <si>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</si>
  <si>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</si>
  <si>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</si>
  <si>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</si>
  <si>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</si>
  <si>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</si>
  <si>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</si>
  <si>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</si>
  <si>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</si>
  <si>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</si>
  <si>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</si>
  <si>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</si>
  <si>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</si>
  <si>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</si>
  <si>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</si>
  <si>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</si>
  <si>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</si>
  <si>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</si>
  <si>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</si>
  <si>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</si>
  <si>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</si>
  <si>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</si>
  <si>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</si>
  <si>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</si>
  <si>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</si>
  <si>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</si>
  <si>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</si>
  <si>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</si>
  <si>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</si>
  <si>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</si>
  <si>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</si>
  <si>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</si>
  <si>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</si>
  <si>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</si>
  <si>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</si>
  <si>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</si>
  <si>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</si>
  <si>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</si>
  <si>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</si>
  <si>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</si>
  <si>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</si>
  <si>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</si>
  <si>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</si>
  <si>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</si>
  <si>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</si>
  <si>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</si>
  <si>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</si>
  <si>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</si>
  <si>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</si>
  <si>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</si>
  <si>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</si>
  <si>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</si>
  <si>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</si>
  <si>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</si>
  <si>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</si>
  <si>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</si>
  <si>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</si>
  <si>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</si>
  <si>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</si>
  <si>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</si>
  <si>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</si>
  <si>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313/1</t>
  </si>
  <si>
    <t>Võ Quốc Toàn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</si>
  <si>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</si>
  <si>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</si>
  <si>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</si>
  <si>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</si>
  <si>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</si>
  <si>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</si>
  <si>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</si>
  <si>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</si>
  <si>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</si>
  <si>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</si>
  <si>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</si>
  <si>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</si>
  <si>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</si>
  <si>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</si>
  <si>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</si>
  <si>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</si>
  <si>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</si>
  <si>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</si>
  <si>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</si>
  <si>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</si>
  <si>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</si>
  <si>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</si>
  <si>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</si>
  <si>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</si>
  <si>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</si>
  <si>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</si>
  <si>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</si>
  <si>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</si>
  <si>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</si>
  <si>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</si>
  <si>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</si>
  <si>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</si>
  <si>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</si>
  <si>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</si>
  <si>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</si>
  <si>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</si>
  <si>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</si>
  <si>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</si>
  <si>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</si>
  <si>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</si>
  <si>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</si>
  <si>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</si>
  <si>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</si>
  <si>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</si>
  <si>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</si>
  <si>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</si>
  <si>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</si>
  <si>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</si>
  <si>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</si>
  <si>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</si>
  <si>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</si>
  <si>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DANH SÁCH SINH VIÊN ĐÓNG LỆ PHÍ THI LẦN 2 *  NĂM HỌC: 2015-2016</t>
  </si>
  <si>
    <t>Lần thi: 2</t>
  </si>
  <si>
    <t>Học kỳ: 2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</si>
  <si>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</si>
  <si>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</si>
  <si>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</si>
  <si>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</si>
  <si>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</si>
  <si>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</si>
  <si>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</si>
  <si>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</si>
  <si>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</si>
  <si>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</si>
  <si>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</si>
  <si>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</si>
  <si>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</si>
  <si>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</si>
  <si>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</si>
  <si>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</si>
  <si>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</si>
  <si>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</si>
  <si>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</si>
  <si>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</si>
  <si>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</si>
  <si>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</si>
  <si>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</si>
  <si>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</si>
  <si>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</si>
  <si>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</si>
  <si>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</si>
  <si>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</si>
  <si>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</si>
  <si>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</si>
  <si>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</si>
  <si>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</si>
  <si>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</si>
  <si>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</si>
  <si>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</si>
  <si>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</si>
  <si>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</si>
  <si>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</si>
  <si>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</si>
  <si>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</si>
  <si>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</si>
  <si>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</si>
  <si>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</si>
  <si>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</si>
  <si>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</si>
  <si>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P.1</t>
  </si>
  <si>
    <t>P.2</t>
  </si>
  <si>
    <t>TỔNG</t>
  </si>
  <si>
    <t>S.MÁY</t>
  </si>
  <si>
    <t>D.UNG LƯỢNG</t>
  </si>
  <si>
    <t>DANH SÁCH SINH VIÊN DỰ THI KTHP * NH: 2023-2024</t>
  </si>
  <si>
    <t>Ngô Văn Duy</t>
  </si>
  <si>
    <t>Anh</t>
  </si>
  <si>
    <t>CS 211 AIS</t>
  </si>
  <si>
    <t>Nguyễn Quang</t>
  </si>
  <si>
    <t>Bảo</t>
  </si>
  <si>
    <t>Lê Hoàng Phúc</t>
  </si>
  <si>
    <t>Nguyễn Văn</t>
  </si>
  <si>
    <t>Chinh</t>
  </si>
  <si>
    <t>Hồ Hải</t>
  </si>
  <si>
    <t>Đăng</t>
  </si>
  <si>
    <t>Trần Công</t>
  </si>
  <si>
    <t>Danh</t>
  </si>
  <si>
    <t>Hoàng Tiến</t>
  </si>
  <si>
    <t>Đạt</t>
  </si>
  <si>
    <t>Huỳnh Tấn</t>
  </si>
  <si>
    <t>Dĩnh</t>
  </si>
  <si>
    <t>Nguyễn Quốc</t>
  </si>
  <si>
    <t>Độ</t>
  </si>
  <si>
    <t>Nguyễn Tấn</t>
  </si>
  <si>
    <t>Đức</t>
  </si>
  <si>
    <t>Phan Văn</t>
  </si>
  <si>
    <t>Hải</t>
  </si>
  <si>
    <t>Nguyễn Thanh Long</t>
  </si>
  <si>
    <t>Hiền</t>
  </si>
  <si>
    <t>Thái Quốc</t>
  </si>
  <si>
    <t>Hưng</t>
  </si>
  <si>
    <t>Đặng Như Phước</t>
  </si>
  <si>
    <t>Nguyễn Đắc Minh</t>
  </si>
  <si>
    <t>Huy</t>
  </si>
  <si>
    <t>Phan Nhật</t>
  </si>
  <si>
    <t>Nguyễn Thế</t>
  </si>
  <si>
    <t>Trần Diệu</t>
  </si>
  <si>
    <t>Huyền</t>
  </si>
  <si>
    <t>Khổng Minh</t>
  </si>
  <si>
    <t>Khoa</t>
  </si>
  <si>
    <t>Trần Trung</t>
  </si>
  <si>
    <t>Kiên</t>
  </si>
  <si>
    <t>Hứa Nhật</t>
  </si>
  <si>
    <t>Minh</t>
  </si>
  <si>
    <t>Nguyên</t>
  </si>
  <si>
    <t>Hồ Phạm Đăng</t>
  </si>
  <si>
    <t>Nhân</t>
  </si>
  <si>
    <t>Lê Văn Thành</t>
  </si>
  <si>
    <t>Lê Hồ Đại</t>
  </si>
  <si>
    <t>Phúc</t>
  </si>
  <si>
    <t>Đặng Hồng</t>
  </si>
  <si>
    <t>Trần Hữu</t>
  </si>
  <si>
    <t>Đoàn Văn Hoàng</t>
  </si>
  <si>
    <t>Nguyễn Ngọc</t>
  </si>
  <si>
    <t>Nguyễn Minh</t>
  </si>
  <si>
    <t>Quân</t>
  </si>
  <si>
    <t>Nguyễn Duy</t>
  </si>
  <si>
    <t>Quý</t>
  </si>
  <si>
    <t>Thái Đức</t>
  </si>
  <si>
    <t>Thành</t>
  </si>
  <si>
    <t>Ngô Hữu</t>
  </si>
  <si>
    <t>Thuận</t>
  </si>
  <si>
    <t>Nguyễn Lương</t>
  </si>
  <si>
    <t>Tính</t>
  </si>
  <si>
    <t>Nguyễn Thị Huyền</t>
  </si>
  <si>
    <t>Trang</t>
  </si>
  <si>
    <t>Đặng Quang</t>
  </si>
  <si>
    <t>Trường</t>
  </si>
  <si>
    <t>Đặng Ngô Ngọc</t>
  </si>
  <si>
    <t>Việt</t>
  </si>
  <si>
    <t>Nguyễn Công</t>
  </si>
  <si>
    <t>Vinh</t>
  </si>
  <si>
    <t>Đinh Huỳnh</t>
  </si>
  <si>
    <t>Vũ</t>
  </si>
  <si>
    <t>Trương Thị Cẩm</t>
  </si>
  <si>
    <t>Y</t>
  </si>
  <si>
    <t>An</t>
  </si>
  <si>
    <t>CS 211 AKIS</t>
  </si>
  <si>
    <t xml:space="preserve">Phùng </t>
  </si>
  <si>
    <t>Ngô Hoàng</t>
  </si>
  <si>
    <t>Cao Lê Tuấn</t>
  </si>
  <si>
    <t>Nguyễn Lê Trọng</t>
  </si>
  <si>
    <t>Bằng</t>
  </si>
  <si>
    <t>Lê Đức Gia</t>
  </si>
  <si>
    <t>Lê Hoàng Gia</t>
  </si>
  <si>
    <t>Phạm Quốc</t>
  </si>
  <si>
    <t>Kiều Đức</t>
  </si>
  <si>
    <t>Chung</t>
  </si>
  <si>
    <t>Thái Thành</t>
  </si>
  <si>
    <t>Công</t>
  </si>
  <si>
    <t>Trương Hồ</t>
  </si>
  <si>
    <t>Lê Hải</t>
  </si>
  <si>
    <t>Lê Tiến</t>
  </si>
  <si>
    <t>Trương Đình</t>
  </si>
  <si>
    <t>Trần Văn</t>
  </si>
  <si>
    <t>Dự</t>
  </si>
  <si>
    <t>Bùi Văn</t>
  </si>
  <si>
    <t>Duy</t>
  </si>
  <si>
    <t>Hiếu</t>
  </si>
  <si>
    <t>Hoàng</t>
  </si>
  <si>
    <t>Đỗ Mai Huy</t>
  </si>
  <si>
    <t>Nguyễn Lê Huy</t>
  </si>
  <si>
    <t>Huỳnh Nguyễn Xuân</t>
  </si>
  <si>
    <t>Châu Y</t>
  </si>
  <si>
    <t>Kazan</t>
  </si>
  <si>
    <t>Từ Hoàng Phi</t>
  </si>
  <si>
    <t>Long</t>
  </si>
  <si>
    <t>Trần Minh</t>
  </si>
  <si>
    <t>Nhật</t>
  </si>
  <si>
    <t>Trần Thị Yến</t>
  </si>
  <si>
    <t>Nhi</t>
  </si>
  <si>
    <t>Trần Anh</t>
  </si>
  <si>
    <t>Quang</t>
  </si>
  <si>
    <t>Nguyễn Hữu</t>
  </si>
  <si>
    <t>Sáng</t>
  </si>
  <si>
    <t>Cao Thanh</t>
  </si>
  <si>
    <t>Sơn</t>
  </si>
  <si>
    <t>Nguyễn Huy</t>
  </si>
  <si>
    <t>Tài</t>
  </si>
  <si>
    <t>Trương Nguyễn Bảo</t>
  </si>
  <si>
    <t>Tâm</t>
  </si>
  <si>
    <t>Cao Tấn</t>
  </si>
  <si>
    <t>Thanh</t>
  </si>
  <si>
    <t>Lê Thị Thu</t>
  </si>
  <si>
    <t>Thảo</t>
  </si>
  <si>
    <t>Nguyễn Phan</t>
  </si>
  <si>
    <t>Trần Duy Thanh</t>
  </si>
  <si>
    <t>Huỳnh Ngọc</t>
  </si>
  <si>
    <t>Cường</t>
  </si>
  <si>
    <t>CS 211 AMIS</t>
  </si>
  <si>
    <t>Đào Đức</t>
  </si>
  <si>
    <t>Phạm Bảo</t>
  </si>
  <si>
    <t>Đoàn Trần Anh</t>
  </si>
  <si>
    <t>Thái Nhật</t>
  </si>
  <si>
    <t>Đoàn Thị Ngọc</t>
  </si>
  <si>
    <t>Hân</t>
  </si>
  <si>
    <t>Nguyễn Hồng Doãn</t>
  </si>
  <si>
    <t>Hào</t>
  </si>
  <si>
    <t>Ngô Xuân</t>
  </si>
  <si>
    <t>Hiệp</t>
  </si>
  <si>
    <t>Đỗ Văn</t>
  </si>
  <si>
    <t>Trần Thanh</t>
  </si>
  <si>
    <t>Trần Lê Khải</t>
  </si>
  <si>
    <t>Hoàn</t>
  </si>
  <si>
    <t>Lê Hữu</t>
  </si>
  <si>
    <t>Phạm Thuận</t>
  </si>
  <si>
    <t>Trần Đình</t>
  </si>
  <si>
    <t>Huân</t>
  </si>
  <si>
    <t>Hồ Thế</t>
  </si>
  <si>
    <t>Tạ Đức</t>
  </si>
  <si>
    <t>Hùng</t>
  </si>
  <si>
    <t>Nguyễn Nam</t>
  </si>
  <si>
    <t>Lê Thế Khánh</t>
  </si>
  <si>
    <t>Trần Nguyễn Khắc</t>
  </si>
  <si>
    <t>Hồ Đình</t>
  </si>
  <si>
    <t>Nguyễn Trần Đức</t>
  </si>
  <si>
    <t>Khải</t>
  </si>
  <si>
    <t>Nguyễn Trần Nam</t>
  </si>
  <si>
    <t>Khánh</t>
  </si>
  <si>
    <t>Nguyễn Đức Anh</t>
  </si>
  <si>
    <t>Trà Văn Minh</t>
  </si>
  <si>
    <t>Nguyễn Trọng</t>
  </si>
  <si>
    <t>Khôi</t>
  </si>
  <si>
    <t>Nguyễn Hữu Tâm</t>
  </si>
  <si>
    <t>Trần Phạm Tuấn</t>
  </si>
  <si>
    <t>Kiệt</t>
  </si>
  <si>
    <t>Đào Phước</t>
  </si>
  <si>
    <t>Trần Nguyễn Công</t>
  </si>
  <si>
    <t>Lượng</t>
  </si>
  <si>
    <t>Văn Đức</t>
  </si>
  <si>
    <t>Lưu</t>
  </si>
  <si>
    <t>Nguyễn Hoàng Xuân</t>
  </si>
  <si>
    <t>Mai</t>
  </si>
  <si>
    <t>Đặng Văn</t>
  </si>
  <si>
    <t>Nam</t>
  </si>
  <si>
    <t xml:space="preserve">Nguyễn </t>
  </si>
  <si>
    <t>Huỳnh Hữu</t>
  </si>
  <si>
    <t>Nghĩa</t>
  </si>
  <si>
    <t>Trương Văn</t>
  </si>
  <si>
    <t>Hứa Văn</t>
  </si>
  <si>
    <t>Thắng</t>
  </si>
  <si>
    <t>Lê Văn Nhật</t>
  </si>
  <si>
    <t>CS 211 AOIS</t>
  </si>
  <si>
    <t>Nguyễn Khôi</t>
  </si>
  <si>
    <t>Lê Hồ Thanh</t>
  </si>
  <si>
    <t>Nhã</t>
  </si>
  <si>
    <t>Đỗ Minh</t>
  </si>
  <si>
    <t>Ngô Văn</t>
  </si>
  <si>
    <t>Thái Thanh</t>
  </si>
  <si>
    <t>Phú</t>
  </si>
  <si>
    <t>Phương</t>
  </si>
  <si>
    <t>Lê Nguyễn Anh</t>
  </si>
  <si>
    <t>Lê Tấn</t>
  </si>
  <si>
    <t>Quốc</t>
  </si>
  <si>
    <t>Phạm Thái</t>
  </si>
  <si>
    <t>Sang</t>
  </si>
  <si>
    <t>Lê Văn</t>
  </si>
  <si>
    <t>Siêu</t>
  </si>
  <si>
    <t>Võ Trung</t>
  </si>
  <si>
    <t>Nguyễn Phước</t>
  </si>
  <si>
    <t>Đặng Phước</t>
  </si>
  <si>
    <t>Tấn</t>
  </si>
  <si>
    <t>Tăng Văn</t>
  </si>
  <si>
    <t>Thịnh</t>
  </si>
  <si>
    <t>Kiều Minh</t>
  </si>
  <si>
    <t>Thư</t>
  </si>
  <si>
    <t>Trí</t>
  </si>
  <si>
    <t>Trần Quốc</t>
  </si>
  <si>
    <t>Trương</t>
  </si>
  <si>
    <t>Nguyễn Hoàng</t>
  </si>
  <si>
    <t>Lê Huỳnh Vĩnh</t>
  </si>
  <si>
    <t>Tú</t>
  </si>
  <si>
    <t>Lê Thanh</t>
  </si>
  <si>
    <t>Tùng</t>
  </si>
  <si>
    <t>Nguyễn Bá</t>
  </si>
  <si>
    <t>Trần Nhật</t>
  </si>
  <si>
    <t>Nguyễn Kim Nhật</t>
  </si>
  <si>
    <t>Tuyên</t>
  </si>
  <si>
    <t>Bùi Quang</t>
  </si>
  <si>
    <t xml:space="preserve">Trần </t>
  </si>
  <si>
    <t>Phạm Trường</t>
  </si>
  <si>
    <t>Hà Văn Nguyên</t>
  </si>
  <si>
    <t>Đặng Trung</t>
  </si>
  <si>
    <t>Vương</t>
  </si>
  <si>
    <t>Trương Gia</t>
  </si>
  <si>
    <t>CS 211 YIS</t>
  </si>
  <si>
    <t>Cao Đình</t>
  </si>
  <si>
    <t>Đỗ Tiến</t>
  </si>
  <si>
    <t>Dương</t>
  </si>
  <si>
    <t>Võ Duy</t>
  </si>
  <si>
    <t>Trần Ngọc Vĩnh</t>
  </si>
  <si>
    <t>Lê Anh</t>
  </si>
  <si>
    <t>Hồ Dương Quốc</t>
  </si>
  <si>
    <t>Nguyễn Trần Khánh</t>
  </si>
  <si>
    <t>Lê Quang</t>
  </si>
  <si>
    <t>Nguyễn Lê Đăng</t>
  </si>
  <si>
    <t>Hồ Trọng</t>
  </si>
  <si>
    <t>Kim</t>
  </si>
  <si>
    <t>Nguyễn Tường</t>
  </si>
  <si>
    <t>Linh</t>
  </si>
  <si>
    <t>Nguyễn Hoàng Vũ</t>
  </si>
  <si>
    <t>Lộc</t>
  </si>
  <si>
    <t>Lựu</t>
  </si>
  <si>
    <t>Nguyễn Bùi Nhật</t>
  </si>
  <si>
    <t>Nguyễn Thị Thảo</t>
  </si>
  <si>
    <t>Lê Vĩnh</t>
  </si>
  <si>
    <t>Nguyễn Thị Tuyết</t>
  </si>
  <si>
    <t>Như</t>
  </si>
  <si>
    <t>Võ Hồng</t>
  </si>
  <si>
    <t>Phước</t>
  </si>
  <si>
    <t>Phạm Thanh</t>
  </si>
  <si>
    <t>Dũ Ngọc Minh</t>
  </si>
  <si>
    <t>Nguyễn Sỹ</t>
  </si>
  <si>
    <t>Tân</t>
  </si>
  <si>
    <t>Phạm Hải</t>
  </si>
  <si>
    <t>Thiên</t>
  </si>
  <si>
    <t>Trần Quang</t>
  </si>
  <si>
    <t>Thiện</t>
  </si>
  <si>
    <t>Đinh Ngọc</t>
  </si>
  <si>
    <t>Nguyễn Đình</t>
  </si>
  <si>
    <t>Nguyễn Vũ</t>
  </si>
  <si>
    <t>Toàn</t>
  </si>
  <si>
    <t>K29CMU-TPM</t>
  </si>
  <si>
    <t>301-90-30-8-1</t>
  </si>
  <si>
    <t>301-91-9-8-2</t>
  </si>
  <si>
    <t>501-92-30-8-3</t>
  </si>
  <si>
    <t>501-93-10-8-4</t>
  </si>
  <si>
    <t>502-94-30-8-5</t>
  </si>
  <si>
    <t>502-95-23-8-6</t>
  </si>
  <si>
    <t>507-96-30-8-7</t>
  </si>
  <si>
    <t>507-97-24-8-8</t>
  </si>
  <si>
    <t>301</t>
  </si>
  <si>
    <t>KHỐI LỚP: CS 211(YIS-AIS-AKIS-AMIS-AOIS)</t>
  </si>
  <si>
    <t>90</t>
  </si>
  <si>
    <t>MÔN : Lập Trình Cơ Sở * MÃ MÔN :  CS 211</t>
  </si>
  <si>
    <t>Thời gian:09h30 - Ngày 07/01/2024 - Phòng: 301 - cơ sở:  K7/25 Quang Trung</t>
  </si>
  <si>
    <t/>
  </si>
  <si>
    <t>09h30 - Ngày 07/01/2024 - Phòng: 301</t>
  </si>
  <si>
    <t>91</t>
  </si>
  <si>
    <t>501</t>
  </si>
  <si>
    <t>92</t>
  </si>
  <si>
    <t>Thời gian:09h30 - Ngày 07/01/2024 - Phòng: 501 - cơ sở:  K7/25 Quang Trung</t>
  </si>
  <si>
    <t>09h30 - Ngày 07/01/2024 - Phòng: 501</t>
  </si>
  <si>
    <t>93</t>
  </si>
  <si>
    <t>502</t>
  </si>
  <si>
    <t>94</t>
  </si>
  <si>
    <t>Thời gian:09h30 - Ngày 07/01/2024 - Phòng: 502 - cơ sở:  K7/25 Quang Trung</t>
  </si>
  <si>
    <t>09h30 - Ngày 07/01/2024 - Phòng: 502</t>
  </si>
  <si>
    <t>95</t>
  </si>
  <si>
    <t>507</t>
  </si>
  <si>
    <t>96</t>
  </si>
  <si>
    <t>Thời gian:09h30 - Ngày 07/01/2024 - Phòng: 507 - cơ sở:  K7/25 Quang Trung</t>
  </si>
  <si>
    <t>09h30 - Ngày 07/01/2024 - Phòng: 507</t>
  </si>
  <si>
    <t>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</si>
</sst>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189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7" fillId="0" borderId="0" xfId="183" applyFont="1" applyFill="1"/>
    <xf numFmtId="0" fontId="83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84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85" fillId="0" borderId="3" xfId="184" applyFont="1" applyFill="1" applyBorder="1" applyAlignment="1">
      <alignment horizontal="center" vertical="center"/>
    </xf>
    <xf numFmtId="9" fontId="84" fillId="0" borderId="3" xfId="184" applyFont="1" applyFill="1" applyBorder="1" applyAlignment="1">
      <alignment horizontal="center" vertical="center" wrapText="1"/>
    </xf>
    <xf numFmtId="0" fontId="84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87" fillId="0" borderId="0" xfId="183" applyFont="1" applyFill="1" applyBorder="1" applyAlignment="1"/>
    <xf numFmtId="0" fontId="87" fillId="0" borderId="0" xfId="183" applyFont="1" applyFill="1" applyBorder="1" applyAlignment="1">
      <alignment horizontal="center"/>
    </xf>
    <xf numFmtId="0" fontId="88" fillId="0" borderId="0" xfId="183" applyFont="1" applyAlignment="1">
      <alignment horizontal="left"/>
    </xf>
    <xf numFmtId="0" fontId="89" fillId="0" borderId="0" xfId="183" applyFont="1" applyFill="1" applyAlignment="1">
      <alignment horizontal="center"/>
    </xf>
    <xf numFmtId="0" fontId="88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0" fillId="0" borderId="13" xfId="183" applyFont="1" applyFill="1" applyBorder="1" applyAlignment="1">
      <alignment horizontal="left" vertical="center"/>
    </xf>
    <xf numFmtId="0" fontId="85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1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1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2" fillId="36" borderId="0" xfId="183" applyFont="1" applyFill="1"/>
    <xf numFmtId="0" fontId="92" fillId="36" borderId="0" xfId="183" applyFont="1" applyFill="1" applyAlignment="1">
      <alignment horizontal="center"/>
    </xf>
    <xf numFmtId="0" fontId="92" fillId="36" borderId="0" xfId="183" applyFont="1" applyFill="1" applyBorder="1" applyAlignment="1"/>
    <xf numFmtId="0" fontId="92" fillId="36" borderId="0" xfId="183" applyFont="1" applyFill="1" applyBorder="1" applyAlignment="1">
      <alignment horizontal="left"/>
    </xf>
    <xf numFmtId="0" fontId="92" fillId="36" borderId="0" xfId="183" applyFont="1" applyFill="1" applyBorder="1"/>
    <xf numFmtId="0" fontId="92" fillId="36" borderId="0" xfId="183" applyFont="1" applyFill="1" applyAlignment="1"/>
    <xf numFmtId="0" fontId="92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54" fillId="0" borderId="9" xfId="134" applyFont="1" applyFill="1" applyBorder="1" applyAlignment="1">
      <alignment horizontal="center"/>
    </xf>
    <xf numFmtId="0" fontId="94" fillId="0" borderId="11" xfId="120" applyNumberFormat="1" applyFont="1" applyFill="1" applyBorder="1" applyAlignment="1" applyProtection="1">
      <alignment horizontal="left"/>
    </xf>
    <xf numFmtId="0" fontId="94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93" fillId="0" borderId="3" xfId="122" applyFont="1" applyFill="1" applyBorder="1" applyAlignment="1">
      <alignment horizontal="center" vertical="center" wrapText="1"/>
    </xf>
    <xf numFmtId="0" fontId="93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6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84" fillId="0" borderId="16" xfId="183" applyFont="1" applyFill="1" applyBorder="1" applyAlignment="1">
      <alignment horizontal="center" vertical="center" wrapText="1"/>
    </xf>
    <xf numFmtId="0" fontId="84" fillId="0" borderId="14" xfId="183" applyFont="1" applyFill="1" applyBorder="1" applyAlignment="1">
      <alignment horizontal="center" vertical="center" wrapText="1"/>
    </xf>
    <xf numFmtId="0" fontId="84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3" fillId="0" borderId="0" xfId="183" applyFont="1" applyFill="1" applyAlignment="1">
      <alignment horizontal="center"/>
    </xf>
    <xf numFmtId="0" fontId="84" fillId="0" borderId="16" xfId="183" applyFont="1" applyFill="1" applyBorder="1" applyAlignment="1">
      <alignment horizontal="center" vertical="center"/>
    </xf>
    <xf numFmtId="0" fontId="84" fillId="0" borderId="14" xfId="183" applyFont="1" applyFill="1" applyBorder="1" applyAlignment="1">
      <alignment horizontal="center" vertical="center"/>
    </xf>
    <xf numFmtId="0" fontId="84" fillId="0" borderId="9" xfId="183" applyFont="1" applyFill="1" applyBorder="1" applyAlignment="1">
      <alignment horizontal="center" vertical="center"/>
    </xf>
    <xf numFmtId="0" fontId="84" fillId="0" borderId="17" xfId="183" applyFont="1" applyFill="1" applyBorder="1" applyAlignment="1">
      <alignment vertical="center"/>
    </xf>
    <xf numFmtId="0" fontId="84" fillId="0" borderId="25" xfId="183" applyFont="1" applyFill="1" applyBorder="1" applyAlignment="1">
      <alignment vertical="center"/>
    </xf>
    <xf numFmtId="0" fontId="84" fillId="0" borderId="26" xfId="183" applyFont="1" applyFill="1" applyBorder="1" applyAlignment="1">
      <alignment vertical="center"/>
    </xf>
    <xf numFmtId="0" fontId="84" fillId="0" borderId="18" xfId="183" applyFont="1" applyFill="1" applyBorder="1" applyAlignment="1">
      <alignment horizontal="left" vertical="center"/>
    </xf>
    <xf numFmtId="0" fontId="84" fillId="0" borderId="23" xfId="183" applyFont="1" applyFill="1" applyBorder="1" applyAlignment="1">
      <alignment horizontal="left" vertical="center"/>
    </xf>
    <xf numFmtId="0" fontId="84" fillId="0" borderId="24" xfId="183" applyFont="1" applyFill="1" applyBorder="1" applyAlignment="1">
      <alignment horizontal="left" vertical="center"/>
    </xf>
    <xf numFmtId="0" fontId="84" fillId="0" borderId="27" xfId="183" applyFont="1" applyFill="1" applyBorder="1" applyAlignment="1">
      <alignment horizontal="center"/>
    </xf>
    <xf numFmtId="0" fontId="84" fillId="0" borderId="2" xfId="183" applyFont="1" applyFill="1" applyBorder="1" applyAlignment="1">
      <alignment horizontal="center"/>
    </xf>
    <xf numFmtId="0" fontId="84" fillId="0" borderId="28" xfId="183" applyFont="1" applyFill="1" applyBorder="1" applyAlignment="1">
      <alignment horizontal="center"/>
    </xf>
    <xf numFmtId="0" fontId="84" fillId="0" borderId="17" xfId="183" applyFont="1" applyFill="1" applyBorder="1" applyAlignment="1">
      <alignment horizontal="center" vertical="center" wrapText="1"/>
    </xf>
    <xf numFmtId="0" fontId="84" fillId="0" borderId="18" xfId="183" applyFont="1" applyFill="1" applyBorder="1" applyAlignment="1">
      <alignment horizontal="center" vertical="center" wrapText="1"/>
    </xf>
    <xf numFmtId="0" fontId="84" fillId="0" borderId="26" xfId="183" applyFont="1" applyFill="1" applyBorder="1" applyAlignment="1">
      <alignment horizontal="center" vertical="center" wrapText="1"/>
    </xf>
    <xf numFmtId="0" fontId="84" fillId="0" borderId="24" xfId="183" applyFont="1" applyFill="1" applyBorder="1" applyAlignment="1">
      <alignment horizontal="center" vertic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72" hidden="1" customWidth="1"/>
    <col min="2" max="2" width="5.140625" style="72" customWidth="1"/>
    <col min="3" max="3" width="12.140625" style="90" customWidth="1"/>
    <col min="4" max="4" width="17.140625" style="85" customWidth="1"/>
    <col min="5" max="5" width="8.42578125" style="91" customWidth="1"/>
    <col min="6" max="6" width="14.28515625" style="76" customWidth="1"/>
    <col min="7" max="7" width="15.42578125" style="76" customWidth="1"/>
    <col min="8" max="8" width="16.28515625" style="76" customWidth="1"/>
    <col min="9" max="9" width="11.28515625" style="73" customWidth="1"/>
    <col min="10" max="10" width="9.140625" style="93"/>
    <col min="11" max="233" width="9.140625" style="72"/>
    <col min="234" max="234" width="0" style="72" hidden="1" customWidth="1"/>
    <col min="235" max="235" width="5.140625" style="72" customWidth="1"/>
    <col min="236" max="236" width="12.140625" style="72" customWidth="1"/>
    <col min="237" max="237" width="17.140625" style="72" customWidth="1"/>
    <col min="238" max="238" width="8.42578125" style="72" customWidth="1"/>
    <col min="239" max="239" width="15.85546875" style="72" customWidth="1"/>
    <col min="240" max="240" width="16.140625" style="72" customWidth="1"/>
    <col min="241" max="241" width="16.28515625" style="72" customWidth="1"/>
    <col min="242" max="242" width="11.28515625" style="72" customWidth="1"/>
    <col min="243" max="489" width="9.140625" style="72"/>
    <col min="490" max="490" width="0" style="72" hidden="1" customWidth="1"/>
    <col min="491" max="491" width="5.140625" style="72" customWidth="1"/>
    <col min="492" max="492" width="12.140625" style="72" customWidth="1"/>
    <col min="493" max="493" width="17.140625" style="72" customWidth="1"/>
    <col min="494" max="494" width="8.42578125" style="72" customWidth="1"/>
    <col min="495" max="495" width="15.85546875" style="72" customWidth="1"/>
    <col min="496" max="496" width="16.140625" style="72" customWidth="1"/>
    <col min="497" max="497" width="16.28515625" style="72" customWidth="1"/>
    <col min="498" max="498" width="11.28515625" style="72" customWidth="1"/>
    <col min="499" max="745" width="9.140625" style="72"/>
    <col min="746" max="746" width="0" style="72" hidden="1" customWidth="1"/>
    <col min="747" max="747" width="5.140625" style="72" customWidth="1"/>
    <col min="748" max="748" width="12.140625" style="72" customWidth="1"/>
    <col min="749" max="749" width="17.140625" style="72" customWidth="1"/>
    <col min="750" max="750" width="8.42578125" style="72" customWidth="1"/>
    <col min="751" max="751" width="15.85546875" style="72" customWidth="1"/>
    <col min="752" max="752" width="16.140625" style="72" customWidth="1"/>
    <col min="753" max="753" width="16.28515625" style="72" customWidth="1"/>
    <col min="754" max="754" width="11.28515625" style="72" customWidth="1"/>
    <col min="755" max="1001" width="9.140625" style="72"/>
    <col min="1002" max="1002" width="0" style="72" hidden="1" customWidth="1"/>
    <col min="1003" max="1003" width="5.140625" style="72" customWidth="1"/>
    <col min="1004" max="1004" width="12.140625" style="72" customWidth="1"/>
    <col min="1005" max="1005" width="17.140625" style="72" customWidth="1"/>
    <col min="1006" max="1006" width="8.42578125" style="72" customWidth="1"/>
    <col min="1007" max="1007" width="15.85546875" style="72" customWidth="1"/>
    <col min="1008" max="1008" width="16.140625" style="72" customWidth="1"/>
    <col min="1009" max="1009" width="16.28515625" style="72" customWidth="1"/>
    <col min="1010" max="1010" width="11.28515625" style="72" customWidth="1"/>
    <col min="1011" max="1257" width="9.140625" style="72"/>
    <col min="1258" max="1258" width="0" style="72" hidden="1" customWidth="1"/>
    <col min="1259" max="1259" width="5.140625" style="72" customWidth="1"/>
    <col min="1260" max="1260" width="12.140625" style="72" customWidth="1"/>
    <col min="1261" max="1261" width="17.140625" style="72" customWidth="1"/>
    <col min="1262" max="1262" width="8.42578125" style="72" customWidth="1"/>
    <col min="1263" max="1263" width="15.85546875" style="72" customWidth="1"/>
    <col min="1264" max="1264" width="16.140625" style="72" customWidth="1"/>
    <col min="1265" max="1265" width="16.28515625" style="72" customWidth="1"/>
    <col min="1266" max="1266" width="11.28515625" style="72" customWidth="1"/>
    <col min="1267" max="1513" width="9.140625" style="72"/>
    <col min="1514" max="1514" width="0" style="72" hidden="1" customWidth="1"/>
    <col min="1515" max="1515" width="5.140625" style="72" customWidth="1"/>
    <col min="1516" max="1516" width="12.140625" style="72" customWidth="1"/>
    <col min="1517" max="1517" width="17.140625" style="72" customWidth="1"/>
    <col min="1518" max="1518" width="8.42578125" style="72" customWidth="1"/>
    <col min="1519" max="1519" width="15.85546875" style="72" customWidth="1"/>
    <col min="1520" max="1520" width="16.140625" style="72" customWidth="1"/>
    <col min="1521" max="1521" width="16.28515625" style="72" customWidth="1"/>
    <col min="1522" max="1522" width="11.28515625" style="72" customWidth="1"/>
    <col min="1523" max="1769" width="9.140625" style="72"/>
    <col min="1770" max="1770" width="0" style="72" hidden="1" customWidth="1"/>
    <col min="1771" max="1771" width="5.140625" style="72" customWidth="1"/>
    <col min="1772" max="1772" width="12.140625" style="72" customWidth="1"/>
    <col min="1773" max="1773" width="17.140625" style="72" customWidth="1"/>
    <col min="1774" max="1774" width="8.42578125" style="72" customWidth="1"/>
    <col min="1775" max="1775" width="15.85546875" style="72" customWidth="1"/>
    <col min="1776" max="1776" width="16.140625" style="72" customWidth="1"/>
    <col min="1777" max="1777" width="16.28515625" style="72" customWidth="1"/>
    <col min="1778" max="1778" width="11.28515625" style="72" customWidth="1"/>
    <col min="1779" max="2025" width="9.140625" style="72"/>
    <col min="2026" max="2026" width="0" style="72" hidden="1" customWidth="1"/>
    <col min="2027" max="2027" width="5.140625" style="72" customWidth="1"/>
    <col min="2028" max="2028" width="12.140625" style="72" customWidth="1"/>
    <col min="2029" max="2029" width="17.140625" style="72" customWidth="1"/>
    <col min="2030" max="2030" width="8.42578125" style="72" customWidth="1"/>
    <col min="2031" max="2031" width="15.85546875" style="72" customWidth="1"/>
    <col min="2032" max="2032" width="16.140625" style="72" customWidth="1"/>
    <col min="2033" max="2033" width="16.28515625" style="72" customWidth="1"/>
    <col min="2034" max="2034" width="11.28515625" style="72" customWidth="1"/>
    <col min="2035" max="2281" width="9.140625" style="72"/>
    <col min="2282" max="2282" width="0" style="72" hidden="1" customWidth="1"/>
    <col min="2283" max="2283" width="5.140625" style="72" customWidth="1"/>
    <col min="2284" max="2284" width="12.140625" style="72" customWidth="1"/>
    <col min="2285" max="2285" width="17.140625" style="72" customWidth="1"/>
    <col min="2286" max="2286" width="8.42578125" style="72" customWidth="1"/>
    <col min="2287" max="2287" width="15.85546875" style="72" customWidth="1"/>
    <col min="2288" max="2288" width="16.140625" style="72" customWidth="1"/>
    <col min="2289" max="2289" width="16.28515625" style="72" customWidth="1"/>
    <col min="2290" max="2290" width="11.28515625" style="72" customWidth="1"/>
    <col min="2291" max="2537" width="9.140625" style="72"/>
    <col min="2538" max="2538" width="0" style="72" hidden="1" customWidth="1"/>
    <col min="2539" max="2539" width="5.140625" style="72" customWidth="1"/>
    <col min="2540" max="2540" width="12.140625" style="72" customWidth="1"/>
    <col min="2541" max="2541" width="17.140625" style="72" customWidth="1"/>
    <col min="2542" max="2542" width="8.42578125" style="72" customWidth="1"/>
    <col min="2543" max="2543" width="15.85546875" style="72" customWidth="1"/>
    <col min="2544" max="2544" width="16.140625" style="72" customWidth="1"/>
    <col min="2545" max="2545" width="16.28515625" style="72" customWidth="1"/>
    <col min="2546" max="2546" width="11.28515625" style="72" customWidth="1"/>
    <col min="2547" max="2793" width="9.140625" style="72"/>
    <col min="2794" max="2794" width="0" style="72" hidden="1" customWidth="1"/>
    <col min="2795" max="2795" width="5.140625" style="72" customWidth="1"/>
    <col min="2796" max="2796" width="12.140625" style="72" customWidth="1"/>
    <col min="2797" max="2797" width="17.140625" style="72" customWidth="1"/>
    <col min="2798" max="2798" width="8.42578125" style="72" customWidth="1"/>
    <col min="2799" max="2799" width="15.85546875" style="72" customWidth="1"/>
    <col min="2800" max="2800" width="16.140625" style="72" customWidth="1"/>
    <col min="2801" max="2801" width="16.28515625" style="72" customWidth="1"/>
    <col min="2802" max="2802" width="11.28515625" style="72" customWidth="1"/>
    <col min="2803" max="3049" width="9.140625" style="72"/>
    <col min="3050" max="3050" width="0" style="72" hidden="1" customWidth="1"/>
    <col min="3051" max="3051" width="5.140625" style="72" customWidth="1"/>
    <col min="3052" max="3052" width="12.140625" style="72" customWidth="1"/>
    <col min="3053" max="3053" width="17.140625" style="72" customWidth="1"/>
    <col min="3054" max="3054" width="8.42578125" style="72" customWidth="1"/>
    <col min="3055" max="3055" width="15.85546875" style="72" customWidth="1"/>
    <col min="3056" max="3056" width="16.140625" style="72" customWidth="1"/>
    <col min="3057" max="3057" width="16.28515625" style="72" customWidth="1"/>
    <col min="3058" max="3058" width="11.28515625" style="72" customWidth="1"/>
    <col min="3059" max="3305" width="9.140625" style="72"/>
    <col min="3306" max="3306" width="0" style="72" hidden="1" customWidth="1"/>
    <col min="3307" max="3307" width="5.140625" style="72" customWidth="1"/>
    <col min="3308" max="3308" width="12.140625" style="72" customWidth="1"/>
    <col min="3309" max="3309" width="17.140625" style="72" customWidth="1"/>
    <col min="3310" max="3310" width="8.42578125" style="72" customWidth="1"/>
    <col min="3311" max="3311" width="15.85546875" style="72" customWidth="1"/>
    <col min="3312" max="3312" width="16.140625" style="72" customWidth="1"/>
    <col min="3313" max="3313" width="16.28515625" style="72" customWidth="1"/>
    <col min="3314" max="3314" width="11.28515625" style="72" customWidth="1"/>
    <col min="3315" max="3561" width="9.140625" style="72"/>
    <col min="3562" max="3562" width="0" style="72" hidden="1" customWidth="1"/>
    <col min="3563" max="3563" width="5.140625" style="72" customWidth="1"/>
    <col min="3564" max="3564" width="12.140625" style="72" customWidth="1"/>
    <col min="3565" max="3565" width="17.140625" style="72" customWidth="1"/>
    <col min="3566" max="3566" width="8.42578125" style="72" customWidth="1"/>
    <col min="3567" max="3567" width="15.85546875" style="72" customWidth="1"/>
    <col min="3568" max="3568" width="16.140625" style="72" customWidth="1"/>
    <col min="3569" max="3569" width="16.28515625" style="72" customWidth="1"/>
    <col min="3570" max="3570" width="11.28515625" style="72" customWidth="1"/>
    <col min="3571" max="3817" width="9.140625" style="72"/>
    <col min="3818" max="3818" width="0" style="72" hidden="1" customWidth="1"/>
    <col min="3819" max="3819" width="5.140625" style="72" customWidth="1"/>
    <col min="3820" max="3820" width="12.140625" style="72" customWidth="1"/>
    <col min="3821" max="3821" width="17.140625" style="72" customWidth="1"/>
    <col min="3822" max="3822" width="8.42578125" style="72" customWidth="1"/>
    <col min="3823" max="3823" width="15.85546875" style="72" customWidth="1"/>
    <col min="3824" max="3824" width="16.140625" style="72" customWidth="1"/>
    <col min="3825" max="3825" width="16.28515625" style="72" customWidth="1"/>
    <col min="3826" max="3826" width="11.28515625" style="72" customWidth="1"/>
    <col min="3827" max="4073" width="9.140625" style="72"/>
    <col min="4074" max="4074" width="0" style="72" hidden="1" customWidth="1"/>
    <col min="4075" max="4075" width="5.140625" style="72" customWidth="1"/>
    <col min="4076" max="4076" width="12.140625" style="72" customWidth="1"/>
    <col min="4077" max="4077" width="17.140625" style="72" customWidth="1"/>
    <col min="4078" max="4078" width="8.42578125" style="72" customWidth="1"/>
    <col min="4079" max="4079" width="15.85546875" style="72" customWidth="1"/>
    <col min="4080" max="4080" width="16.140625" style="72" customWidth="1"/>
    <col min="4081" max="4081" width="16.28515625" style="72" customWidth="1"/>
    <col min="4082" max="4082" width="11.28515625" style="72" customWidth="1"/>
    <col min="4083" max="4329" width="9.140625" style="72"/>
    <col min="4330" max="4330" width="0" style="72" hidden="1" customWidth="1"/>
    <col min="4331" max="4331" width="5.140625" style="72" customWidth="1"/>
    <col min="4332" max="4332" width="12.140625" style="72" customWidth="1"/>
    <col min="4333" max="4333" width="17.140625" style="72" customWidth="1"/>
    <col min="4334" max="4334" width="8.42578125" style="72" customWidth="1"/>
    <col min="4335" max="4335" width="15.85546875" style="72" customWidth="1"/>
    <col min="4336" max="4336" width="16.140625" style="72" customWidth="1"/>
    <col min="4337" max="4337" width="16.28515625" style="72" customWidth="1"/>
    <col min="4338" max="4338" width="11.28515625" style="72" customWidth="1"/>
    <col min="4339" max="4585" width="9.140625" style="72"/>
    <col min="4586" max="4586" width="0" style="72" hidden="1" customWidth="1"/>
    <col min="4587" max="4587" width="5.140625" style="72" customWidth="1"/>
    <col min="4588" max="4588" width="12.140625" style="72" customWidth="1"/>
    <col min="4589" max="4589" width="17.140625" style="72" customWidth="1"/>
    <col min="4590" max="4590" width="8.42578125" style="72" customWidth="1"/>
    <col min="4591" max="4591" width="15.85546875" style="72" customWidth="1"/>
    <col min="4592" max="4592" width="16.140625" style="72" customWidth="1"/>
    <col min="4593" max="4593" width="16.28515625" style="72" customWidth="1"/>
    <col min="4594" max="4594" width="11.28515625" style="72" customWidth="1"/>
    <col min="4595" max="4841" width="9.140625" style="72"/>
    <col min="4842" max="4842" width="0" style="72" hidden="1" customWidth="1"/>
    <col min="4843" max="4843" width="5.140625" style="72" customWidth="1"/>
    <col min="4844" max="4844" width="12.140625" style="72" customWidth="1"/>
    <col min="4845" max="4845" width="17.140625" style="72" customWidth="1"/>
    <col min="4846" max="4846" width="8.42578125" style="72" customWidth="1"/>
    <col min="4847" max="4847" width="15.85546875" style="72" customWidth="1"/>
    <col min="4848" max="4848" width="16.140625" style="72" customWidth="1"/>
    <col min="4849" max="4849" width="16.28515625" style="72" customWidth="1"/>
    <col min="4850" max="4850" width="11.28515625" style="72" customWidth="1"/>
    <col min="4851" max="5097" width="9.140625" style="72"/>
    <col min="5098" max="5098" width="0" style="72" hidden="1" customWidth="1"/>
    <col min="5099" max="5099" width="5.140625" style="72" customWidth="1"/>
    <col min="5100" max="5100" width="12.140625" style="72" customWidth="1"/>
    <col min="5101" max="5101" width="17.140625" style="72" customWidth="1"/>
    <col min="5102" max="5102" width="8.42578125" style="72" customWidth="1"/>
    <col min="5103" max="5103" width="15.85546875" style="72" customWidth="1"/>
    <col min="5104" max="5104" width="16.140625" style="72" customWidth="1"/>
    <col min="5105" max="5105" width="16.28515625" style="72" customWidth="1"/>
    <col min="5106" max="5106" width="11.28515625" style="72" customWidth="1"/>
    <col min="5107" max="5353" width="9.140625" style="72"/>
    <col min="5354" max="5354" width="0" style="72" hidden="1" customWidth="1"/>
    <col min="5355" max="5355" width="5.140625" style="72" customWidth="1"/>
    <col min="5356" max="5356" width="12.140625" style="72" customWidth="1"/>
    <col min="5357" max="5357" width="17.140625" style="72" customWidth="1"/>
    <col min="5358" max="5358" width="8.42578125" style="72" customWidth="1"/>
    <col min="5359" max="5359" width="15.85546875" style="72" customWidth="1"/>
    <col min="5360" max="5360" width="16.140625" style="72" customWidth="1"/>
    <col min="5361" max="5361" width="16.28515625" style="72" customWidth="1"/>
    <col min="5362" max="5362" width="11.28515625" style="72" customWidth="1"/>
    <col min="5363" max="5609" width="9.140625" style="72"/>
    <col min="5610" max="5610" width="0" style="72" hidden="1" customWidth="1"/>
    <col min="5611" max="5611" width="5.140625" style="72" customWidth="1"/>
    <col min="5612" max="5612" width="12.140625" style="72" customWidth="1"/>
    <col min="5613" max="5613" width="17.140625" style="72" customWidth="1"/>
    <col min="5614" max="5614" width="8.42578125" style="72" customWidth="1"/>
    <col min="5615" max="5615" width="15.85546875" style="72" customWidth="1"/>
    <col min="5616" max="5616" width="16.140625" style="72" customWidth="1"/>
    <col min="5617" max="5617" width="16.28515625" style="72" customWidth="1"/>
    <col min="5618" max="5618" width="11.28515625" style="72" customWidth="1"/>
    <col min="5619" max="5865" width="9.140625" style="72"/>
    <col min="5866" max="5866" width="0" style="72" hidden="1" customWidth="1"/>
    <col min="5867" max="5867" width="5.140625" style="72" customWidth="1"/>
    <col min="5868" max="5868" width="12.140625" style="72" customWidth="1"/>
    <col min="5869" max="5869" width="17.140625" style="72" customWidth="1"/>
    <col min="5870" max="5870" width="8.42578125" style="72" customWidth="1"/>
    <col min="5871" max="5871" width="15.85546875" style="72" customWidth="1"/>
    <col min="5872" max="5872" width="16.140625" style="72" customWidth="1"/>
    <col min="5873" max="5873" width="16.28515625" style="72" customWidth="1"/>
    <col min="5874" max="5874" width="11.28515625" style="72" customWidth="1"/>
    <col min="5875" max="6121" width="9.140625" style="72"/>
    <col min="6122" max="6122" width="0" style="72" hidden="1" customWidth="1"/>
    <col min="6123" max="6123" width="5.140625" style="72" customWidth="1"/>
    <col min="6124" max="6124" width="12.140625" style="72" customWidth="1"/>
    <col min="6125" max="6125" width="17.140625" style="72" customWidth="1"/>
    <col min="6126" max="6126" width="8.42578125" style="72" customWidth="1"/>
    <col min="6127" max="6127" width="15.85546875" style="72" customWidth="1"/>
    <col min="6128" max="6128" width="16.140625" style="72" customWidth="1"/>
    <col min="6129" max="6129" width="16.28515625" style="72" customWidth="1"/>
    <col min="6130" max="6130" width="11.28515625" style="72" customWidth="1"/>
    <col min="6131" max="6377" width="9.140625" style="72"/>
    <col min="6378" max="6378" width="0" style="72" hidden="1" customWidth="1"/>
    <col min="6379" max="6379" width="5.140625" style="72" customWidth="1"/>
    <col min="6380" max="6380" width="12.140625" style="72" customWidth="1"/>
    <col min="6381" max="6381" width="17.140625" style="72" customWidth="1"/>
    <col min="6382" max="6382" width="8.42578125" style="72" customWidth="1"/>
    <col min="6383" max="6383" width="15.85546875" style="72" customWidth="1"/>
    <col min="6384" max="6384" width="16.140625" style="72" customWidth="1"/>
    <col min="6385" max="6385" width="16.28515625" style="72" customWidth="1"/>
    <col min="6386" max="6386" width="11.28515625" style="72" customWidth="1"/>
    <col min="6387" max="6633" width="9.140625" style="72"/>
    <col min="6634" max="6634" width="0" style="72" hidden="1" customWidth="1"/>
    <col min="6635" max="6635" width="5.140625" style="72" customWidth="1"/>
    <col min="6636" max="6636" width="12.140625" style="72" customWidth="1"/>
    <col min="6637" max="6637" width="17.140625" style="72" customWidth="1"/>
    <col min="6638" max="6638" width="8.42578125" style="72" customWidth="1"/>
    <col min="6639" max="6639" width="15.85546875" style="72" customWidth="1"/>
    <col min="6640" max="6640" width="16.140625" style="72" customWidth="1"/>
    <col min="6641" max="6641" width="16.28515625" style="72" customWidth="1"/>
    <col min="6642" max="6642" width="11.28515625" style="72" customWidth="1"/>
    <col min="6643" max="6889" width="9.140625" style="72"/>
    <col min="6890" max="6890" width="0" style="72" hidden="1" customWidth="1"/>
    <col min="6891" max="6891" width="5.140625" style="72" customWidth="1"/>
    <col min="6892" max="6892" width="12.140625" style="72" customWidth="1"/>
    <col min="6893" max="6893" width="17.140625" style="72" customWidth="1"/>
    <col min="6894" max="6894" width="8.42578125" style="72" customWidth="1"/>
    <col min="6895" max="6895" width="15.85546875" style="72" customWidth="1"/>
    <col min="6896" max="6896" width="16.140625" style="72" customWidth="1"/>
    <col min="6897" max="6897" width="16.28515625" style="72" customWidth="1"/>
    <col min="6898" max="6898" width="11.28515625" style="72" customWidth="1"/>
    <col min="6899" max="7145" width="9.140625" style="72"/>
    <col min="7146" max="7146" width="0" style="72" hidden="1" customWidth="1"/>
    <col min="7147" max="7147" width="5.140625" style="72" customWidth="1"/>
    <col min="7148" max="7148" width="12.140625" style="72" customWidth="1"/>
    <col min="7149" max="7149" width="17.140625" style="72" customWidth="1"/>
    <col min="7150" max="7150" width="8.42578125" style="72" customWidth="1"/>
    <col min="7151" max="7151" width="15.85546875" style="72" customWidth="1"/>
    <col min="7152" max="7152" width="16.140625" style="72" customWidth="1"/>
    <col min="7153" max="7153" width="16.28515625" style="72" customWidth="1"/>
    <col min="7154" max="7154" width="11.28515625" style="72" customWidth="1"/>
    <col min="7155" max="7401" width="9.140625" style="72"/>
    <col min="7402" max="7402" width="0" style="72" hidden="1" customWidth="1"/>
    <col min="7403" max="7403" width="5.140625" style="72" customWidth="1"/>
    <col min="7404" max="7404" width="12.140625" style="72" customWidth="1"/>
    <col min="7405" max="7405" width="17.140625" style="72" customWidth="1"/>
    <col min="7406" max="7406" width="8.42578125" style="72" customWidth="1"/>
    <col min="7407" max="7407" width="15.85546875" style="72" customWidth="1"/>
    <col min="7408" max="7408" width="16.140625" style="72" customWidth="1"/>
    <col min="7409" max="7409" width="16.28515625" style="72" customWidth="1"/>
    <col min="7410" max="7410" width="11.28515625" style="72" customWidth="1"/>
    <col min="7411" max="7657" width="9.140625" style="72"/>
    <col min="7658" max="7658" width="0" style="72" hidden="1" customWidth="1"/>
    <col min="7659" max="7659" width="5.140625" style="72" customWidth="1"/>
    <col min="7660" max="7660" width="12.140625" style="72" customWidth="1"/>
    <col min="7661" max="7661" width="17.140625" style="72" customWidth="1"/>
    <col min="7662" max="7662" width="8.42578125" style="72" customWidth="1"/>
    <col min="7663" max="7663" width="15.85546875" style="72" customWidth="1"/>
    <col min="7664" max="7664" width="16.140625" style="72" customWidth="1"/>
    <col min="7665" max="7665" width="16.28515625" style="72" customWidth="1"/>
    <col min="7666" max="7666" width="11.28515625" style="72" customWidth="1"/>
    <col min="7667" max="7913" width="9.140625" style="72"/>
    <col min="7914" max="7914" width="0" style="72" hidden="1" customWidth="1"/>
    <col min="7915" max="7915" width="5.140625" style="72" customWidth="1"/>
    <col min="7916" max="7916" width="12.140625" style="72" customWidth="1"/>
    <col min="7917" max="7917" width="17.140625" style="72" customWidth="1"/>
    <col min="7918" max="7918" width="8.42578125" style="72" customWidth="1"/>
    <col min="7919" max="7919" width="15.85546875" style="72" customWidth="1"/>
    <col min="7920" max="7920" width="16.140625" style="72" customWidth="1"/>
    <col min="7921" max="7921" width="16.28515625" style="72" customWidth="1"/>
    <col min="7922" max="7922" width="11.28515625" style="72" customWidth="1"/>
    <col min="7923" max="8169" width="9.140625" style="72"/>
    <col min="8170" max="8170" width="0" style="72" hidden="1" customWidth="1"/>
    <col min="8171" max="8171" width="5.140625" style="72" customWidth="1"/>
    <col min="8172" max="8172" width="12.140625" style="72" customWidth="1"/>
    <col min="8173" max="8173" width="17.140625" style="72" customWidth="1"/>
    <col min="8174" max="8174" width="8.42578125" style="72" customWidth="1"/>
    <col min="8175" max="8175" width="15.85546875" style="72" customWidth="1"/>
    <col min="8176" max="8176" width="16.140625" style="72" customWidth="1"/>
    <col min="8177" max="8177" width="16.28515625" style="72" customWidth="1"/>
    <col min="8178" max="8178" width="11.28515625" style="72" customWidth="1"/>
    <col min="8179" max="8425" width="9.140625" style="72"/>
    <col min="8426" max="8426" width="0" style="72" hidden="1" customWidth="1"/>
    <col min="8427" max="8427" width="5.140625" style="72" customWidth="1"/>
    <col min="8428" max="8428" width="12.140625" style="72" customWidth="1"/>
    <col min="8429" max="8429" width="17.140625" style="72" customWidth="1"/>
    <col min="8430" max="8430" width="8.42578125" style="72" customWidth="1"/>
    <col min="8431" max="8431" width="15.85546875" style="72" customWidth="1"/>
    <col min="8432" max="8432" width="16.140625" style="72" customWidth="1"/>
    <col min="8433" max="8433" width="16.28515625" style="72" customWidth="1"/>
    <col min="8434" max="8434" width="11.28515625" style="72" customWidth="1"/>
    <col min="8435" max="8681" width="9.140625" style="72"/>
    <col min="8682" max="8682" width="0" style="72" hidden="1" customWidth="1"/>
    <col min="8683" max="8683" width="5.140625" style="72" customWidth="1"/>
    <col min="8684" max="8684" width="12.140625" style="72" customWidth="1"/>
    <col min="8685" max="8685" width="17.140625" style="72" customWidth="1"/>
    <col min="8686" max="8686" width="8.42578125" style="72" customWidth="1"/>
    <col min="8687" max="8687" width="15.85546875" style="72" customWidth="1"/>
    <col min="8688" max="8688" width="16.140625" style="72" customWidth="1"/>
    <col min="8689" max="8689" width="16.28515625" style="72" customWidth="1"/>
    <col min="8690" max="8690" width="11.28515625" style="72" customWidth="1"/>
    <col min="8691" max="8937" width="9.140625" style="72"/>
    <col min="8938" max="8938" width="0" style="72" hidden="1" customWidth="1"/>
    <col min="8939" max="8939" width="5.140625" style="72" customWidth="1"/>
    <col min="8940" max="8940" width="12.140625" style="72" customWidth="1"/>
    <col min="8941" max="8941" width="17.140625" style="72" customWidth="1"/>
    <col min="8942" max="8942" width="8.42578125" style="72" customWidth="1"/>
    <col min="8943" max="8943" width="15.85546875" style="72" customWidth="1"/>
    <col min="8944" max="8944" width="16.140625" style="72" customWidth="1"/>
    <col min="8945" max="8945" width="16.28515625" style="72" customWidth="1"/>
    <col min="8946" max="8946" width="11.28515625" style="72" customWidth="1"/>
    <col min="8947" max="9193" width="9.140625" style="72"/>
    <col min="9194" max="9194" width="0" style="72" hidden="1" customWidth="1"/>
    <col min="9195" max="9195" width="5.140625" style="72" customWidth="1"/>
    <col min="9196" max="9196" width="12.140625" style="72" customWidth="1"/>
    <col min="9197" max="9197" width="17.140625" style="72" customWidth="1"/>
    <col min="9198" max="9198" width="8.42578125" style="72" customWidth="1"/>
    <col min="9199" max="9199" width="15.85546875" style="72" customWidth="1"/>
    <col min="9200" max="9200" width="16.140625" style="72" customWidth="1"/>
    <col min="9201" max="9201" width="16.28515625" style="72" customWidth="1"/>
    <col min="9202" max="9202" width="11.28515625" style="72" customWidth="1"/>
    <col min="9203" max="9449" width="9.140625" style="72"/>
    <col min="9450" max="9450" width="0" style="72" hidden="1" customWidth="1"/>
    <col min="9451" max="9451" width="5.140625" style="72" customWidth="1"/>
    <col min="9452" max="9452" width="12.140625" style="72" customWidth="1"/>
    <col min="9453" max="9453" width="17.140625" style="72" customWidth="1"/>
    <col min="9454" max="9454" width="8.42578125" style="72" customWidth="1"/>
    <col min="9455" max="9455" width="15.85546875" style="72" customWidth="1"/>
    <col min="9456" max="9456" width="16.140625" style="72" customWidth="1"/>
    <col min="9457" max="9457" width="16.28515625" style="72" customWidth="1"/>
    <col min="9458" max="9458" width="11.28515625" style="72" customWidth="1"/>
    <col min="9459" max="9705" width="9.140625" style="72"/>
    <col min="9706" max="9706" width="0" style="72" hidden="1" customWidth="1"/>
    <col min="9707" max="9707" width="5.140625" style="72" customWidth="1"/>
    <col min="9708" max="9708" width="12.140625" style="72" customWidth="1"/>
    <col min="9709" max="9709" width="17.140625" style="72" customWidth="1"/>
    <col min="9710" max="9710" width="8.42578125" style="72" customWidth="1"/>
    <col min="9711" max="9711" width="15.85546875" style="72" customWidth="1"/>
    <col min="9712" max="9712" width="16.140625" style="72" customWidth="1"/>
    <col min="9713" max="9713" width="16.28515625" style="72" customWidth="1"/>
    <col min="9714" max="9714" width="11.28515625" style="72" customWidth="1"/>
    <col min="9715" max="9961" width="9.140625" style="72"/>
    <col min="9962" max="9962" width="0" style="72" hidden="1" customWidth="1"/>
    <col min="9963" max="9963" width="5.140625" style="72" customWidth="1"/>
    <col min="9964" max="9964" width="12.140625" style="72" customWidth="1"/>
    <col min="9965" max="9965" width="17.140625" style="72" customWidth="1"/>
    <col min="9966" max="9966" width="8.42578125" style="72" customWidth="1"/>
    <col min="9967" max="9967" width="15.85546875" style="72" customWidth="1"/>
    <col min="9968" max="9968" width="16.140625" style="72" customWidth="1"/>
    <col min="9969" max="9969" width="16.28515625" style="72" customWidth="1"/>
    <col min="9970" max="9970" width="11.28515625" style="72" customWidth="1"/>
    <col min="9971" max="10217" width="9.140625" style="72"/>
    <col min="10218" max="10218" width="0" style="72" hidden="1" customWidth="1"/>
    <col min="10219" max="10219" width="5.140625" style="72" customWidth="1"/>
    <col min="10220" max="10220" width="12.140625" style="72" customWidth="1"/>
    <col min="10221" max="10221" width="17.140625" style="72" customWidth="1"/>
    <col min="10222" max="10222" width="8.42578125" style="72" customWidth="1"/>
    <col min="10223" max="10223" width="15.85546875" style="72" customWidth="1"/>
    <col min="10224" max="10224" width="16.140625" style="72" customWidth="1"/>
    <col min="10225" max="10225" width="16.28515625" style="72" customWidth="1"/>
    <col min="10226" max="10226" width="11.28515625" style="72" customWidth="1"/>
    <col min="10227" max="10473" width="9.140625" style="72"/>
    <col min="10474" max="10474" width="0" style="72" hidden="1" customWidth="1"/>
    <col min="10475" max="10475" width="5.140625" style="72" customWidth="1"/>
    <col min="10476" max="10476" width="12.140625" style="72" customWidth="1"/>
    <col min="10477" max="10477" width="17.140625" style="72" customWidth="1"/>
    <col min="10478" max="10478" width="8.42578125" style="72" customWidth="1"/>
    <col min="10479" max="10479" width="15.85546875" style="72" customWidth="1"/>
    <col min="10480" max="10480" width="16.140625" style="72" customWidth="1"/>
    <col min="10481" max="10481" width="16.28515625" style="72" customWidth="1"/>
    <col min="10482" max="10482" width="11.28515625" style="72" customWidth="1"/>
    <col min="10483" max="10729" width="9.140625" style="72"/>
    <col min="10730" max="10730" width="0" style="72" hidden="1" customWidth="1"/>
    <col min="10731" max="10731" width="5.140625" style="72" customWidth="1"/>
    <col min="10732" max="10732" width="12.140625" style="72" customWidth="1"/>
    <col min="10733" max="10733" width="17.140625" style="72" customWidth="1"/>
    <col min="10734" max="10734" width="8.42578125" style="72" customWidth="1"/>
    <col min="10735" max="10735" width="15.85546875" style="72" customWidth="1"/>
    <col min="10736" max="10736" width="16.140625" style="72" customWidth="1"/>
    <col min="10737" max="10737" width="16.28515625" style="72" customWidth="1"/>
    <col min="10738" max="10738" width="11.28515625" style="72" customWidth="1"/>
    <col min="10739" max="10985" width="9.140625" style="72"/>
    <col min="10986" max="10986" width="0" style="72" hidden="1" customWidth="1"/>
    <col min="10987" max="10987" width="5.140625" style="72" customWidth="1"/>
    <col min="10988" max="10988" width="12.140625" style="72" customWidth="1"/>
    <col min="10989" max="10989" width="17.140625" style="72" customWidth="1"/>
    <col min="10990" max="10990" width="8.42578125" style="72" customWidth="1"/>
    <col min="10991" max="10991" width="15.85546875" style="72" customWidth="1"/>
    <col min="10992" max="10992" width="16.140625" style="72" customWidth="1"/>
    <col min="10993" max="10993" width="16.28515625" style="72" customWidth="1"/>
    <col min="10994" max="10994" width="11.28515625" style="72" customWidth="1"/>
    <col min="10995" max="11241" width="9.140625" style="72"/>
    <col min="11242" max="11242" width="0" style="72" hidden="1" customWidth="1"/>
    <col min="11243" max="11243" width="5.140625" style="72" customWidth="1"/>
    <col min="11244" max="11244" width="12.140625" style="72" customWidth="1"/>
    <col min="11245" max="11245" width="17.140625" style="72" customWidth="1"/>
    <col min="11246" max="11246" width="8.42578125" style="72" customWidth="1"/>
    <col min="11247" max="11247" width="15.85546875" style="72" customWidth="1"/>
    <col min="11248" max="11248" width="16.140625" style="72" customWidth="1"/>
    <col min="11249" max="11249" width="16.28515625" style="72" customWidth="1"/>
    <col min="11250" max="11250" width="11.28515625" style="72" customWidth="1"/>
    <col min="11251" max="11497" width="9.140625" style="72"/>
    <col min="11498" max="11498" width="0" style="72" hidden="1" customWidth="1"/>
    <col min="11499" max="11499" width="5.140625" style="72" customWidth="1"/>
    <col min="11500" max="11500" width="12.140625" style="72" customWidth="1"/>
    <col min="11501" max="11501" width="17.140625" style="72" customWidth="1"/>
    <col min="11502" max="11502" width="8.42578125" style="72" customWidth="1"/>
    <col min="11503" max="11503" width="15.85546875" style="72" customWidth="1"/>
    <col min="11504" max="11504" width="16.140625" style="72" customWidth="1"/>
    <col min="11505" max="11505" width="16.28515625" style="72" customWidth="1"/>
    <col min="11506" max="11506" width="11.28515625" style="72" customWidth="1"/>
    <col min="11507" max="11753" width="9.140625" style="72"/>
    <col min="11754" max="11754" width="0" style="72" hidden="1" customWidth="1"/>
    <col min="11755" max="11755" width="5.140625" style="72" customWidth="1"/>
    <col min="11756" max="11756" width="12.140625" style="72" customWidth="1"/>
    <col min="11757" max="11757" width="17.140625" style="72" customWidth="1"/>
    <col min="11758" max="11758" width="8.42578125" style="72" customWidth="1"/>
    <col min="11759" max="11759" width="15.85546875" style="72" customWidth="1"/>
    <col min="11760" max="11760" width="16.140625" style="72" customWidth="1"/>
    <col min="11761" max="11761" width="16.28515625" style="72" customWidth="1"/>
    <col min="11762" max="11762" width="11.28515625" style="72" customWidth="1"/>
    <col min="11763" max="12009" width="9.140625" style="72"/>
    <col min="12010" max="12010" width="0" style="72" hidden="1" customWidth="1"/>
    <col min="12011" max="12011" width="5.140625" style="72" customWidth="1"/>
    <col min="12012" max="12012" width="12.140625" style="72" customWidth="1"/>
    <col min="12013" max="12013" width="17.140625" style="72" customWidth="1"/>
    <col min="12014" max="12014" width="8.42578125" style="72" customWidth="1"/>
    <col min="12015" max="12015" width="15.85546875" style="72" customWidth="1"/>
    <col min="12016" max="12016" width="16.140625" style="72" customWidth="1"/>
    <col min="12017" max="12017" width="16.28515625" style="72" customWidth="1"/>
    <col min="12018" max="12018" width="11.28515625" style="72" customWidth="1"/>
    <col min="12019" max="12265" width="9.140625" style="72"/>
    <col min="12266" max="12266" width="0" style="72" hidden="1" customWidth="1"/>
    <col min="12267" max="12267" width="5.140625" style="72" customWidth="1"/>
    <col min="12268" max="12268" width="12.140625" style="72" customWidth="1"/>
    <col min="12269" max="12269" width="17.140625" style="72" customWidth="1"/>
    <col min="12270" max="12270" width="8.42578125" style="72" customWidth="1"/>
    <col min="12271" max="12271" width="15.85546875" style="72" customWidth="1"/>
    <col min="12272" max="12272" width="16.140625" style="72" customWidth="1"/>
    <col min="12273" max="12273" width="16.28515625" style="72" customWidth="1"/>
    <col min="12274" max="12274" width="11.28515625" style="72" customWidth="1"/>
    <col min="12275" max="12521" width="9.140625" style="72"/>
    <col min="12522" max="12522" width="0" style="72" hidden="1" customWidth="1"/>
    <col min="12523" max="12523" width="5.140625" style="72" customWidth="1"/>
    <col min="12524" max="12524" width="12.140625" style="72" customWidth="1"/>
    <col min="12525" max="12525" width="17.140625" style="72" customWidth="1"/>
    <col min="12526" max="12526" width="8.42578125" style="72" customWidth="1"/>
    <col min="12527" max="12527" width="15.85546875" style="72" customWidth="1"/>
    <col min="12528" max="12528" width="16.140625" style="72" customWidth="1"/>
    <col min="12529" max="12529" width="16.28515625" style="72" customWidth="1"/>
    <col min="12530" max="12530" width="11.28515625" style="72" customWidth="1"/>
    <col min="12531" max="12777" width="9.140625" style="72"/>
    <col min="12778" max="12778" width="0" style="72" hidden="1" customWidth="1"/>
    <col min="12779" max="12779" width="5.140625" style="72" customWidth="1"/>
    <col min="12780" max="12780" width="12.140625" style="72" customWidth="1"/>
    <col min="12781" max="12781" width="17.140625" style="72" customWidth="1"/>
    <col min="12782" max="12782" width="8.42578125" style="72" customWidth="1"/>
    <col min="12783" max="12783" width="15.85546875" style="72" customWidth="1"/>
    <col min="12784" max="12784" width="16.140625" style="72" customWidth="1"/>
    <col min="12785" max="12785" width="16.28515625" style="72" customWidth="1"/>
    <col min="12786" max="12786" width="11.28515625" style="72" customWidth="1"/>
    <col min="12787" max="13033" width="9.140625" style="72"/>
    <col min="13034" max="13034" width="0" style="72" hidden="1" customWidth="1"/>
    <col min="13035" max="13035" width="5.140625" style="72" customWidth="1"/>
    <col min="13036" max="13036" width="12.140625" style="72" customWidth="1"/>
    <col min="13037" max="13037" width="17.140625" style="72" customWidth="1"/>
    <col min="13038" max="13038" width="8.42578125" style="72" customWidth="1"/>
    <col min="13039" max="13039" width="15.85546875" style="72" customWidth="1"/>
    <col min="13040" max="13040" width="16.140625" style="72" customWidth="1"/>
    <col min="13041" max="13041" width="16.28515625" style="72" customWidth="1"/>
    <col min="13042" max="13042" width="11.28515625" style="72" customWidth="1"/>
    <col min="13043" max="13289" width="9.140625" style="72"/>
    <col min="13290" max="13290" width="0" style="72" hidden="1" customWidth="1"/>
    <col min="13291" max="13291" width="5.140625" style="72" customWidth="1"/>
    <col min="13292" max="13292" width="12.140625" style="72" customWidth="1"/>
    <col min="13293" max="13293" width="17.140625" style="72" customWidth="1"/>
    <col min="13294" max="13294" width="8.42578125" style="72" customWidth="1"/>
    <col min="13295" max="13295" width="15.85546875" style="72" customWidth="1"/>
    <col min="13296" max="13296" width="16.140625" style="72" customWidth="1"/>
    <col min="13297" max="13297" width="16.28515625" style="72" customWidth="1"/>
    <col min="13298" max="13298" width="11.28515625" style="72" customWidth="1"/>
    <col min="13299" max="13545" width="9.140625" style="72"/>
    <col min="13546" max="13546" width="0" style="72" hidden="1" customWidth="1"/>
    <col min="13547" max="13547" width="5.140625" style="72" customWidth="1"/>
    <col min="13548" max="13548" width="12.140625" style="72" customWidth="1"/>
    <col min="13549" max="13549" width="17.140625" style="72" customWidth="1"/>
    <col min="13550" max="13550" width="8.42578125" style="72" customWidth="1"/>
    <col min="13551" max="13551" width="15.85546875" style="72" customWidth="1"/>
    <col min="13552" max="13552" width="16.140625" style="72" customWidth="1"/>
    <col min="13553" max="13553" width="16.28515625" style="72" customWidth="1"/>
    <col min="13554" max="13554" width="11.28515625" style="72" customWidth="1"/>
    <col min="13555" max="13801" width="9.140625" style="72"/>
    <col min="13802" max="13802" width="0" style="72" hidden="1" customWidth="1"/>
    <col min="13803" max="13803" width="5.140625" style="72" customWidth="1"/>
    <col min="13804" max="13804" width="12.140625" style="72" customWidth="1"/>
    <col min="13805" max="13805" width="17.140625" style="72" customWidth="1"/>
    <col min="13806" max="13806" width="8.42578125" style="72" customWidth="1"/>
    <col min="13807" max="13807" width="15.85546875" style="72" customWidth="1"/>
    <col min="13808" max="13808" width="16.140625" style="72" customWidth="1"/>
    <col min="13809" max="13809" width="16.28515625" style="72" customWidth="1"/>
    <col min="13810" max="13810" width="11.28515625" style="72" customWidth="1"/>
    <col min="13811" max="14057" width="9.140625" style="72"/>
    <col min="14058" max="14058" width="0" style="72" hidden="1" customWidth="1"/>
    <col min="14059" max="14059" width="5.140625" style="72" customWidth="1"/>
    <col min="14060" max="14060" width="12.140625" style="72" customWidth="1"/>
    <col min="14061" max="14061" width="17.140625" style="72" customWidth="1"/>
    <col min="14062" max="14062" width="8.42578125" style="72" customWidth="1"/>
    <col min="14063" max="14063" width="15.85546875" style="72" customWidth="1"/>
    <col min="14064" max="14064" width="16.140625" style="72" customWidth="1"/>
    <col min="14065" max="14065" width="16.28515625" style="72" customWidth="1"/>
    <col min="14066" max="14066" width="11.28515625" style="72" customWidth="1"/>
    <col min="14067" max="14313" width="9.140625" style="72"/>
    <col min="14314" max="14314" width="0" style="72" hidden="1" customWidth="1"/>
    <col min="14315" max="14315" width="5.140625" style="72" customWidth="1"/>
    <col min="14316" max="14316" width="12.140625" style="72" customWidth="1"/>
    <col min="14317" max="14317" width="17.140625" style="72" customWidth="1"/>
    <col min="14318" max="14318" width="8.42578125" style="72" customWidth="1"/>
    <col min="14319" max="14319" width="15.85546875" style="72" customWidth="1"/>
    <col min="14320" max="14320" width="16.140625" style="72" customWidth="1"/>
    <col min="14321" max="14321" width="16.28515625" style="72" customWidth="1"/>
    <col min="14322" max="14322" width="11.28515625" style="72" customWidth="1"/>
    <col min="14323" max="14569" width="9.140625" style="72"/>
    <col min="14570" max="14570" width="0" style="72" hidden="1" customWidth="1"/>
    <col min="14571" max="14571" width="5.140625" style="72" customWidth="1"/>
    <col min="14572" max="14572" width="12.140625" style="72" customWidth="1"/>
    <col min="14573" max="14573" width="17.140625" style="72" customWidth="1"/>
    <col min="14574" max="14574" width="8.42578125" style="72" customWidth="1"/>
    <col min="14575" max="14575" width="15.85546875" style="72" customWidth="1"/>
    <col min="14576" max="14576" width="16.140625" style="72" customWidth="1"/>
    <col min="14577" max="14577" width="16.28515625" style="72" customWidth="1"/>
    <col min="14578" max="14578" width="11.28515625" style="72" customWidth="1"/>
    <col min="14579" max="14825" width="9.140625" style="72"/>
    <col min="14826" max="14826" width="0" style="72" hidden="1" customWidth="1"/>
    <col min="14827" max="14827" width="5.140625" style="72" customWidth="1"/>
    <col min="14828" max="14828" width="12.140625" style="72" customWidth="1"/>
    <col min="14829" max="14829" width="17.140625" style="72" customWidth="1"/>
    <col min="14830" max="14830" width="8.42578125" style="72" customWidth="1"/>
    <col min="14831" max="14831" width="15.85546875" style="72" customWidth="1"/>
    <col min="14832" max="14832" width="16.140625" style="72" customWidth="1"/>
    <col min="14833" max="14833" width="16.28515625" style="72" customWidth="1"/>
    <col min="14834" max="14834" width="11.28515625" style="72" customWidth="1"/>
    <col min="14835" max="15081" width="9.140625" style="72"/>
    <col min="15082" max="15082" width="0" style="72" hidden="1" customWidth="1"/>
    <col min="15083" max="15083" width="5.140625" style="72" customWidth="1"/>
    <col min="15084" max="15084" width="12.140625" style="72" customWidth="1"/>
    <col min="15085" max="15085" width="17.140625" style="72" customWidth="1"/>
    <col min="15086" max="15086" width="8.42578125" style="72" customWidth="1"/>
    <col min="15087" max="15087" width="15.85546875" style="72" customWidth="1"/>
    <col min="15088" max="15088" width="16.140625" style="72" customWidth="1"/>
    <col min="15089" max="15089" width="16.28515625" style="72" customWidth="1"/>
    <col min="15090" max="15090" width="11.28515625" style="72" customWidth="1"/>
    <col min="15091" max="15337" width="9.140625" style="72"/>
    <col min="15338" max="15338" width="0" style="72" hidden="1" customWidth="1"/>
    <col min="15339" max="15339" width="5.140625" style="72" customWidth="1"/>
    <col min="15340" max="15340" width="12.140625" style="72" customWidth="1"/>
    <col min="15341" max="15341" width="17.140625" style="72" customWidth="1"/>
    <col min="15342" max="15342" width="8.42578125" style="72" customWidth="1"/>
    <col min="15343" max="15343" width="15.85546875" style="72" customWidth="1"/>
    <col min="15344" max="15344" width="16.140625" style="72" customWidth="1"/>
    <col min="15345" max="15345" width="16.28515625" style="72" customWidth="1"/>
    <col min="15346" max="15346" width="11.28515625" style="72" customWidth="1"/>
    <col min="15347" max="15593" width="9.140625" style="72"/>
    <col min="15594" max="15594" width="0" style="72" hidden="1" customWidth="1"/>
    <col min="15595" max="15595" width="5.140625" style="72" customWidth="1"/>
    <col min="15596" max="15596" width="12.140625" style="72" customWidth="1"/>
    <col min="15597" max="15597" width="17.140625" style="72" customWidth="1"/>
    <col min="15598" max="15598" width="8.42578125" style="72" customWidth="1"/>
    <col min="15599" max="15599" width="15.85546875" style="72" customWidth="1"/>
    <col min="15600" max="15600" width="16.140625" style="72" customWidth="1"/>
    <col min="15601" max="15601" width="16.28515625" style="72" customWidth="1"/>
    <col min="15602" max="15602" width="11.28515625" style="72" customWidth="1"/>
    <col min="15603" max="15849" width="9.140625" style="72"/>
    <col min="15850" max="15850" width="0" style="72" hidden="1" customWidth="1"/>
    <col min="15851" max="15851" width="5.140625" style="72" customWidth="1"/>
    <col min="15852" max="15852" width="12.140625" style="72" customWidth="1"/>
    <col min="15853" max="15853" width="17.140625" style="72" customWidth="1"/>
    <col min="15854" max="15854" width="8.42578125" style="72" customWidth="1"/>
    <col min="15855" max="15855" width="15.85546875" style="72" customWidth="1"/>
    <col min="15856" max="15856" width="16.140625" style="72" customWidth="1"/>
    <col min="15857" max="15857" width="16.28515625" style="72" customWidth="1"/>
    <col min="15858" max="15858" width="11.28515625" style="72" customWidth="1"/>
    <col min="15859" max="16105" width="9.140625" style="72"/>
    <col min="16106" max="16106" width="0" style="72" hidden="1" customWidth="1"/>
    <col min="16107" max="16107" width="5.140625" style="72" customWidth="1"/>
    <col min="16108" max="16108" width="12.140625" style="72" customWidth="1"/>
    <col min="16109" max="16109" width="17.140625" style="72" customWidth="1"/>
    <col min="16110" max="16110" width="8.42578125" style="72" customWidth="1"/>
    <col min="16111" max="16111" width="15.85546875" style="72" customWidth="1"/>
    <col min="16112" max="16112" width="16.140625" style="72" customWidth="1"/>
    <col min="16113" max="16113" width="16.28515625" style="72" customWidth="1"/>
    <col min="16114" max="16114" width="11.28515625" style="72" customWidth="1"/>
    <col min="16115" max="16384" width="9.140625" style="72"/>
  </cols>
  <sheetData>
    <row r="1" spans="1:10" s="69" customFormat="1" ht="15">
      <c r="B1" s="147" t="s">
        <v>132</v>
      </c>
      <c r="C1" s="147"/>
      <c r="D1" s="147"/>
      <c r="E1" s="148" t="s">
        <v>190</v>
      </c>
      <c r="F1" s="148"/>
      <c r="G1" s="148"/>
      <c r="H1" s="148"/>
      <c r="I1" s="148"/>
      <c r="J1" s="92"/>
    </row>
    <row r="2" spans="1:10" s="69" customFormat="1" ht="15">
      <c r="B2" s="147" t="s">
        <v>133</v>
      </c>
      <c r="C2" s="147"/>
      <c r="D2" s="147"/>
      <c r="E2" s="147" t="e">
        <f>"MÔN:    "&amp;#REF!</f>
        <v>#REF!</v>
      </c>
      <c r="F2" s="147"/>
      <c r="G2" s="147"/>
      <c r="H2" s="147"/>
      <c r="I2" s="147"/>
      <c r="J2" s="92"/>
    </row>
    <row r="3" spans="1:10" s="69" customFormat="1" ht="15">
      <c r="B3" s="70"/>
      <c r="C3" s="71" t="str">
        <f>[1]DSSV!$D$1</f>
        <v>BẢNG ĐIỂM ĐÁNH GIÁ KẾT QUẢ HỌC TẬP * NĂM HỌC: 2014-2015</v>
      </c>
      <c r="D3" s="70"/>
      <c r="E3" s="147" t="e">
        <f>"MÃ MÔN: "&amp;#REF!</f>
        <v>#REF!</v>
      </c>
      <c r="F3" s="147"/>
      <c r="G3" s="147"/>
      <c r="H3" s="147"/>
      <c r="I3" s="147"/>
      <c r="J3" s="92"/>
    </row>
    <row r="4" spans="1:10" s="69" customFormat="1" ht="13.5" customHeight="1">
      <c r="B4" s="70"/>
      <c r="C4" s="70"/>
      <c r="D4" s="70"/>
      <c r="E4" s="70"/>
      <c r="F4" s="70"/>
      <c r="G4" s="70"/>
      <c r="H4" s="70"/>
      <c r="I4" s="77" t="s">
        <v>192</v>
      </c>
      <c r="J4" s="92"/>
    </row>
    <row r="5" spans="1:10" ht="14.25">
      <c r="B5" s="96" t="s">
        <v>143</v>
      </c>
      <c r="C5" s="73"/>
      <c r="D5" s="74"/>
      <c r="E5" s="75"/>
      <c r="I5" s="77" t="s">
        <v>191</v>
      </c>
    </row>
    <row r="6" spans="1:10" s="78" customFormat="1" ht="15" customHeight="1">
      <c r="A6" s="149" t="s">
        <v>0</v>
      </c>
      <c r="B6" s="146" t="s">
        <v>0</v>
      </c>
      <c r="C6" s="145" t="s">
        <v>2</v>
      </c>
      <c r="D6" s="150" t="s">
        <v>3</v>
      </c>
      <c r="E6" s="151" t="s">
        <v>4</v>
      </c>
      <c r="F6" s="143" t="s">
        <v>18</v>
      </c>
      <c r="G6" s="145" t="s">
        <v>19</v>
      </c>
      <c r="H6" s="145" t="s">
        <v>135</v>
      </c>
      <c r="I6" s="145" t="s">
        <v>15</v>
      </c>
      <c r="J6" s="142" t="s">
        <v>136</v>
      </c>
    </row>
    <row r="7" spans="1:10" s="78" customFormat="1" ht="15" customHeight="1">
      <c r="A7" s="149"/>
      <c r="B7" s="146"/>
      <c r="C7" s="146"/>
      <c r="D7" s="150"/>
      <c r="E7" s="151"/>
      <c r="F7" s="144"/>
      <c r="G7" s="146"/>
      <c r="H7" s="146"/>
      <c r="I7" s="145"/>
      <c r="J7" s="142"/>
    </row>
    <row r="8" spans="1:10" s="85" customFormat="1" ht="14.25" customHeight="1">
      <c r="A8" s="79">
        <v>1</v>
      </c>
      <c r="B8" s="80">
        <v>1</v>
      </c>
      <c r="C8" s="80">
        <v>2020525605</v>
      </c>
      <c r="D8" s="81" t="e">
        <f>VLOOKUP(C8,#REF!,2,0)</f>
        <v>#REF!</v>
      </c>
      <c r="E8" s="82" t="e">
        <f>VLOOKUP(C8,#REF!,3,0)</f>
        <v>#REF!</v>
      </c>
      <c r="F8" s="83" t="e">
        <f>VLOOKUP(C8,#REF!,5,0)</f>
        <v>#REF!</v>
      </c>
      <c r="G8" s="83" t="e">
        <f>VLOOKUP(C8,#REF!,6,0)</f>
        <v>#REF!</v>
      </c>
      <c r="H8" s="83"/>
      <c r="I8" s="84"/>
      <c r="J8" s="94">
        <v>9</v>
      </c>
    </row>
    <row r="9" spans="1:10" s="85" customFormat="1" ht="14.25" customHeight="1">
      <c r="A9" s="79">
        <v>2</v>
      </c>
      <c r="B9" s="86">
        <v>2</v>
      </c>
      <c r="C9" s="86"/>
      <c r="D9" s="87" t="e">
        <f>VLOOKUP(C9,#REF!,2,0)</f>
        <v>#REF!</v>
      </c>
      <c r="E9" s="88" t="e">
        <f>VLOOKUP(C9,#REF!,3,0)</f>
        <v>#REF!</v>
      </c>
      <c r="F9" s="89" t="e">
        <f>VLOOKUP(C9,#REF!,5,0)</f>
        <v>#REF!</v>
      </c>
      <c r="G9" s="89" t="e">
        <f>VLOOKUP(C9,#REF!,6,0)</f>
        <v>#REF!</v>
      </c>
      <c r="H9" s="89"/>
      <c r="I9" s="84"/>
      <c r="J9" s="94"/>
    </row>
    <row r="10" spans="1:10" s="85" customFormat="1" ht="14.25" customHeight="1">
      <c r="A10" s="79">
        <v>3</v>
      </c>
      <c r="B10" s="86">
        <v>3</v>
      </c>
      <c r="C10" s="86"/>
      <c r="D10" s="87" t="e">
        <f>VLOOKUP(C10,#REF!,2,0)</f>
        <v>#REF!</v>
      </c>
      <c r="E10" s="88" t="e">
        <f>VLOOKUP(C10,#REF!,3,0)</f>
        <v>#REF!</v>
      </c>
      <c r="F10" s="89" t="e">
        <f>VLOOKUP(C10,#REF!,5,0)</f>
        <v>#REF!</v>
      </c>
      <c r="G10" s="89" t="e">
        <f>VLOOKUP(C10,#REF!,6,0)</f>
        <v>#REF!</v>
      </c>
      <c r="H10" s="89"/>
      <c r="I10" s="84"/>
      <c r="J10" s="94"/>
    </row>
    <row r="11" spans="1:10" s="85" customFormat="1" ht="14.25" customHeight="1">
      <c r="A11" s="79">
        <v>4</v>
      </c>
      <c r="B11" s="86">
        <v>4</v>
      </c>
      <c r="C11" s="86"/>
      <c r="D11" s="87" t="e">
        <f>VLOOKUP(C11,#REF!,2,0)</f>
        <v>#REF!</v>
      </c>
      <c r="E11" s="88" t="e">
        <f>VLOOKUP(C11,#REF!,3,0)</f>
        <v>#REF!</v>
      </c>
      <c r="F11" s="89" t="e">
        <f>VLOOKUP(C11,#REF!,5,0)</f>
        <v>#REF!</v>
      </c>
      <c r="G11" s="89" t="e">
        <f>VLOOKUP(C11,#REF!,6,0)</f>
        <v>#REF!</v>
      </c>
      <c r="H11" s="89"/>
      <c r="I11" s="84"/>
      <c r="J11" s="94"/>
    </row>
    <row r="12" spans="1:10" s="85" customFormat="1" ht="14.25" customHeight="1">
      <c r="A12" s="79">
        <v>5</v>
      </c>
      <c r="B12" s="86">
        <v>5</v>
      </c>
      <c r="C12" s="86"/>
      <c r="D12" s="87" t="e">
        <f>VLOOKUP(C12,#REF!,2,0)</f>
        <v>#REF!</v>
      </c>
      <c r="E12" s="88" t="e">
        <f>VLOOKUP(C12,#REF!,3,0)</f>
        <v>#REF!</v>
      </c>
      <c r="F12" s="89" t="e">
        <f>VLOOKUP(C12,#REF!,5,0)</f>
        <v>#REF!</v>
      </c>
      <c r="G12" s="89" t="e">
        <f>VLOOKUP(C12,#REF!,6,0)</f>
        <v>#REF!</v>
      </c>
      <c r="H12" s="89"/>
      <c r="I12" s="84"/>
      <c r="J12" s="94"/>
    </row>
    <row r="13" spans="1:10" s="85" customFormat="1" ht="14.25" customHeight="1">
      <c r="A13" s="79">
        <v>6</v>
      </c>
      <c r="B13" s="86">
        <v>6</v>
      </c>
      <c r="C13" s="86"/>
      <c r="D13" s="87" t="e">
        <f>VLOOKUP(C13,#REF!,2,0)</f>
        <v>#REF!</v>
      </c>
      <c r="E13" s="88" t="e">
        <f>VLOOKUP(C13,#REF!,3,0)</f>
        <v>#REF!</v>
      </c>
      <c r="F13" s="89" t="e">
        <f>VLOOKUP(C13,#REF!,5,0)</f>
        <v>#REF!</v>
      </c>
      <c r="G13" s="89" t="e">
        <f>VLOOKUP(C13,#REF!,6,0)</f>
        <v>#REF!</v>
      </c>
      <c r="H13" s="89"/>
      <c r="I13" s="84"/>
      <c r="J13" s="94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2" priority="2" stopIfTrue="1" operator="equal">
      <formula>0</formula>
    </cfRule>
  </conditionalFormatting>
  <conditionalFormatting sqref="I8:I13">
    <cfRule type="containsErrors" dxfId="11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20" hidden="1" customWidth="1"/>
    <col min="2" max="2" width="3.85546875" style="20" customWidth="1"/>
    <col min="3" max="3" width="8.5703125" style="65" customWidth="1"/>
    <col min="4" max="4" width="13.5703125" style="31" customWidth="1"/>
    <col min="5" max="5" width="5.85546875" style="47" customWidth="1"/>
    <col min="6" max="6" width="9.28515625" style="48" customWidth="1"/>
    <col min="7" max="7" width="9.42578125" style="30" customWidth="1"/>
    <col min="8" max="8" width="3.140625" style="30" customWidth="1"/>
    <col min="9" max="14" width="3" style="30" customWidth="1"/>
    <col min="15" max="15" width="3" style="65" customWidth="1"/>
    <col min="16" max="16" width="3.28515625" style="65" customWidth="1"/>
    <col min="17" max="17" width="3.85546875" style="65" customWidth="1"/>
    <col min="18" max="18" width="11.28515625" style="54" customWidth="1"/>
    <col min="19" max="19" width="7.7109375" style="27" customWidth="1"/>
    <col min="20" max="16384" width="9.140625" style="20"/>
  </cols>
  <sheetData>
    <row r="1" spans="1:21" ht="18.75">
      <c r="B1" s="99" t="s">
        <v>140</v>
      </c>
      <c r="C1" s="100"/>
      <c r="D1" s="101"/>
      <c r="E1" s="102"/>
      <c r="F1" s="103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4"/>
      <c r="S1" s="105"/>
    </row>
    <row r="2" spans="1:21" ht="12.75">
      <c r="B2" s="171" t="s">
        <v>1</v>
      </c>
      <c r="C2" s="171"/>
      <c r="D2" s="171"/>
      <c r="E2" s="172" t="e">
        <f>#REF!</f>
        <v>#REF!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21"/>
    </row>
    <row r="3" spans="1:21" ht="14.25">
      <c r="B3" s="154" t="s">
        <v>121</v>
      </c>
      <c r="C3" s="154"/>
      <c r="D3" s="154"/>
      <c r="E3" s="156" t="e">
        <f>"MÔN:    "&amp;#REF!&amp;"  *   "&amp;#REF!&amp;" "&amp;#REF!</f>
        <v>#REF!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22"/>
    </row>
    <row r="4" spans="1:21" s="23" customFormat="1" ht="14.25">
      <c r="B4" s="66"/>
      <c r="C4" s="66"/>
      <c r="D4" s="24"/>
      <c r="E4" s="25"/>
      <c r="F4" s="68"/>
      <c r="G4" s="66"/>
      <c r="H4" s="66"/>
      <c r="I4" s="66" t="e">
        <f>"MÃ MÔN: "&amp;#REF!</f>
        <v>#REF!</v>
      </c>
      <c r="J4" s="66"/>
      <c r="L4" s="66"/>
      <c r="M4" s="66"/>
      <c r="N4" s="66"/>
      <c r="O4" s="66"/>
      <c r="P4" s="66"/>
      <c r="Q4" s="26" t="e">
        <f>"Học kỳ : " &amp;#REF!</f>
        <v>#REF!</v>
      </c>
      <c r="R4" s="22"/>
      <c r="S4" s="27"/>
    </row>
    <row r="5" spans="1:21" s="23" customFormat="1" ht="15">
      <c r="B5" s="28" t="str">
        <f>'LPl2'!$B$5</f>
        <v>Thời gian : 31/07/2016</v>
      </c>
      <c r="C5" s="26"/>
      <c r="D5" s="29"/>
      <c r="E5" s="25"/>
      <c r="F5" s="25"/>
      <c r="G5" s="66"/>
      <c r="H5" s="66"/>
      <c r="I5" s="66"/>
      <c r="J5" s="66"/>
      <c r="K5" s="66"/>
      <c r="L5" s="66"/>
      <c r="M5" s="66"/>
      <c r="N5" s="66"/>
      <c r="O5" s="66"/>
      <c r="P5" s="66"/>
      <c r="Q5" s="26" t="s">
        <v>134</v>
      </c>
      <c r="R5" s="22"/>
      <c r="S5" s="27"/>
    </row>
    <row r="6" spans="1:21" s="30" customFormat="1" hidden="1">
      <c r="B6" s="30">
        <v>1</v>
      </c>
      <c r="C6" s="30">
        <v>2</v>
      </c>
      <c r="D6" s="31">
        <v>3</v>
      </c>
      <c r="E6" s="32">
        <v>4</v>
      </c>
      <c r="F6" s="33">
        <v>5</v>
      </c>
      <c r="G6" s="30">
        <v>6</v>
      </c>
      <c r="H6" s="30">
        <v>7</v>
      </c>
      <c r="I6" s="30">
        <v>8</v>
      </c>
      <c r="J6" s="30">
        <v>9</v>
      </c>
      <c r="K6" s="30">
        <v>10</v>
      </c>
      <c r="L6" s="30">
        <v>11</v>
      </c>
      <c r="M6" s="30">
        <v>12</v>
      </c>
      <c r="N6" s="30">
        <v>13</v>
      </c>
      <c r="O6" s="30">
        <v>14</v>
      </c>
      <c r="P6" s="30">
        <v>15</v>
      </c>
      <c r="Q6" s="30">
        <v>16</v>
      </c>
      <c r="R6" s="34">
        <v>17</v>
      </c>
      <c r="S6" s="35">
        <v>18</v>
      </c>
    </row>
    <row r="7" spans="1:21" s="23" customFormat="1" ht="15" customHeight="1">
      <c r="B7" s="173" t="s">
        <v>0</v>
      </c>
      <c r="C7" s="160" t="s">
        <v>2</v>
      </c>
      <c r="D7" s="176" t="s">
        <v>3</v>
      </c>
      <c r="E7" s="179" t="s">
        <v>4</v>
      </c>
      <c r="F7" s="160" t="s">
        <v>18</v>
      </c>
      <c r="G7" s="160" t="s">
        <v>19</v>
      </c>
      <c r="H7" s="182" t="s">
        <v>122</v>
      </c>
      <c r="I7" s="183"/>
      <c r="J7" s="183"/>
      <c r="K7" s="183"/>
      <c r="L7" s="183"/>
      <c r="M7" s="183"/>
      <c r="N7" s="183"/>
      <c r="O7" s="183"/>
      <c r="P7" s="184"/>
      <c r="Q7" s="185" t="s">
        <v>21</v>
      </c>
      <c r="R7" s="186"/>
      <c r="S7" s="160" t="s">
        <v>5</v>
      </c>
    </row>
    <row r="8" spans="1:21" s="37" customFormat="1" ht="15" customHeight="1">
      <c r="A8" s="167" t="s">
        <v>0</v>
      </c>
      <c r="B8" s="174"/>
      <c r="C8" s="161"/>
      <c r="D8" s="177"/>
      <c r="E8" s="180"/>
      <c r="F8" s="161"/>
      <c r="G8" s="161"/>
      <c r="H8" s="36" t="e">
        <f>#REF!</f>
        <v>#REF!</v>
      </c>
      <c r="I8" s="36" t="e">
        <f>#REF!</f>
        <v>#REF!</v>
      </c>
      <c r="J8" s="36" t="e">
        <f>#REF!</f>
        <v>#REF!</v>
      </c>
      <c r="K8" s="36" t="e">
        <f>#REF!</f>
        <v>#REF!</v>
      </c>
      <c r="L8" s="36" t="e">
        <f>#REF!</f>
        <v>#REF!</v>
      </c>
      <c r="M8" s="36" t="e">
        <f>#REF!</f>
        <v>#REF!</v>
      </c>
      <c r="N8" s="36" t="e">
        <f>#REF!</f>
        <v>#REF!</v>
      </c>
      <c r="O8" s="36" t="e">
        <f>#REF!</f>
        <v>#REF!</v>
      </c>
      <c r="P8" s="36" t="e">
        <f>#REF!</f>
        <v>#REF!</v>
      </c>
      <c r="Q8" s="187"/>
      <c r="R8" s="188"/>
      <c r="S8" s="161"/>
    </row>
    <row r="9" spans="1:21" s="37" customFormat="1" ht="25.5" customHeight="1">
      <c r="A9" s="167"/>
      <c r="B9" s="175"/>
      <c r="C9" s="162"/>
      <c r="D9" s="178"/>
      <c r="E9" s="181"/>
      <c r="F9" s="162"/>
      <c r="G9" s="162"/>
      <c r="H9" s="38" t="e">
        <f>#REF!</f>
        <v>#REF!</v>
      </c>
      <c r="I9" s="38" t="e">
        <f>#REF!</f>
        <v>#REF!</v>
      </c>
      <c r="J9" s="38" t="e">
        <f>#REF!</f>
        <v>#REF!</v>
      </c>
      <c r="K9" s="38" t="e">
        <f>#REF!</f>
        <v>#REF!</v>
      </c>
      <c r="L9" s="38" t="e">
        <f>#REF!</f>
        <v>#REF!</v>
      </c>
      <c r="M9" s="38" t="e">
        <f>#REF!</f>
        <v>#REF!</v>
      </c>
      <c r="N9" s="38" t="e">
        <f>#REF!</f>
        <v>#REF!</v>
      </c>
      <c r="O9" s="38" t="e">
        <f>#REF!</f>
        <v>#REF!</v>
      </c>
      <c r="P9" s="38" t="e">
        <f>#REF!</f>
        <v>#REF!</v>
      </c>
      <c r="Q9" s="39" t="s">
        <v>16</v>
      </c>
      <c r="R9" s="40" t="s">
        <v>17</v>
      </c>
      <c r="S9" s="162"/>
    </row>
    <row r="10" spans="1:21" s="43" customFormat="1" ht="20.25" customHeight="1">
      <c r="A10" s="41">
        <v>1</v>
      </c>
      <c r="B10" s="61">
        <f>--SUBTOTAL(2,C$7:C10)</f>
        <v>1</v>
      </c>
      <c r="C10" s="42">
        <f>'LPl2'!C8</f>
        <v>2020525605</v>
      </c>
      <c r="D10" s="59" t="e">
        <f>VLOOKUP(C10,#REF!,2,0)</f>
        <v>#REF!</v>
      </c>
      <c r="E10" s="60" t="e">
        <f>VLOOKUP(C10,#REF!,3,0)</f>
        <v>#REF!</v>
      </c>
      <c r="F10" s="64" t="e">
        <f>VLOOKUP(C10,#REF!,4,0)</f>
        <v>#REF!</v>
      </c>
      <c r="G10" s="64" t="e">
        <f>VLOOKUP(C10,#REF!,5,0)</f>
        <v>#REF!</v>
      </c>
      <c r="H10" s="61" t="e">
        <f>VLOOKUP(C10,#REF!,6,0)</f>
        <v>#REF!</v>
      </c>
      <c r="I10" s="61" t="e">
        <f>VLOOKUP(C10,#REF!,7,0)</f>
        <v>#REF!</v>
      </c>
      <c r="J10" s="61" t="e">
        <f>VLOOKUP(C10,#REF!,8,0)</f>
        <v>#REF!</v>
      </c>
      <c r="K10" s="61" t="e">
        <f>VLOOKUP(C10,#REF!,9,0)</f>
        <v>#REF!</v>
      </c>
      <c r="L10" s="61" t="e">
        <f>VLOOKUP(C10,#REF!,10,0)</f>
        <v>#REF!</v>
      </c>
      <c r="M10" s="61" t="e">
        <f>VLOOKUP(C10,#REF!,11,0)</f>
        <v>#REF!</v>
      </c>
      <c r="N10" s="61" t="e">
        <f>VLOOKUP(C10,#REF!,12,0)</f>
        <v>#REF!</v>
      </c>
      <c r="O10" s="61" t="e">
        <f>VLOOKUP(C10,#REF!,13,0)</f>
        <v>#REF!</v>
      </c>
      <c r="P10" s="61">
        <f>VLOOKUP(C10,'LPl2'!$C$8:$J$13,8,0)</f>
        <v>9</v>
      </c>
      <c r="Q10" s="62" t="e">
        <f>IF(OR(ISNUMBER(P10)=FALSE,P10&lt;4),0,ROUND(SUMPRODUCT($H$9:$P$9,H10:P10),1))</f>
        <v>#REF!</v>
      </c>
      <c r="R10" s="58" t="e">
        <f>VLOOKUP(Q10,IDCODE!$A$1:$B$96,2,0)</f>
        <v>#REF!</v>
      </c>
      <c r="S10" s="63">
        <f>VLOOKUP(C10,'LPl2'!$C$8:$I$13,7,0)</f>
        <v>0</v>
      </c>
      <c r="T10" s="43" t="e">
        <f>MID(G10,4,10)</f>
        <v>#REF!</v>
      </c>
      <c r="U10" s="43" t="e">
        <f>LEFT(T10,3)</f>
        <v>#REF!</v>
      </c>
    </row>
    <row r="11" spans="1:21" s="43" customFormat="1" ht="20.25" customHeight="1">
      <c r="A11" s="41">
        <v>2</v>
      </c>
      <c r="B11" s="61">
        <f>--SUBTOTAL(2,C$7:C11)</f>
        <v>1</v>
      </c>
      <c r="C11" s="42"/>
      <c r="D11" s="59" t="e">
        <f>VLOOKUP(C11,#REF!,2,0)</f>
        <v>#REF!</v>
      </c>
      <c r="E11" s="60" t="e">
        <f>VLOOKUP(C11,#REF!,3,0)</f>
        <v>#REF!</v>
      </c>
      <c r="F11" s="64" t="e">
        <f>VLOOKUP(C11,#REF!,4,0)</f>
        <v>#REF!</v>
      </c>
      <c r="G11" s="64" t="e">
        <f>VLOOKUP(C11,#REF!,5,0)</f>
        <v>#REF!</v>
      </c>
      <c r="H11" s="61" t="e">
        <f>VLOOKUP(C11,#REF!,6,0)</f>
        <v>#REF!</v>
      </c>
      <c r="I11" s="61" t="e">
        <f>VLOOKUP(C11,#REF!,7,0)</f>
        <v>#REF!</v>
      </c>
      <c r="J11" s="61" t="e">
        <f>VLOOKUP(C11,#REF!,8,0)</f>
        <v>#REF!</v>
      </c>
      <c r="K11" s="61" t="e">
        <f>VLOOKUP(C11,#REF!,9,0)</f>
        <v>#REF!</v>
      </c>
      <c r="L11" s="61" t="e">
        <f>VLOOKUP(C11,#REF!,10,0)</f>
        <v>#REF!</v>
      </c>
      <c r="M11" s="61" t="e">
        <f>VLOOKUP(C11,#REF!,11,0)</f>
        <v>#REF!</v>
      </c>
      <c r="N11" s="61" t="e">
        <f>VLOOKUP(C11,#REF!,12,0)</f>
        <v>#REF!</v>
      </c>
      <c r="O11" s="61" t="e">
        <f>VLOOKUP(C11,#REF!,13,0)</f>
        <v>#REF!</v>
      </c>
      <c r="P11" s="61" t="e">
        <f>VLOOKUP(C11,'LPl2'!$C$8:$J$13,8,0)</f>
        <v>#N/A</v>
      </c>
      <c r="Q11" s="62" t="e">
        <f t="shared" ref="Q11:Q14" si="0">IF(OR(ISNUMBER(P11)=FALSE,P11&lt;4),0,ROUND(SUMPRODUCT($H$9:$P$9,H11:P11),1))</f>
        <v>#N/A</v>
      </c>
      <c r="R11" s="58" t="e">
        <f>VLOOKUP(Q11,IDCODE!$A$1:$B$96,2,0)</f>
        <v>#N/A</v>
      </c>
      <c r="S11" s="63" t="e">
        <f>VLOOKUP(C11,'LPl2'!$C$8:$I$13,7,0)</f>
        <v>#N/A</v>
      </c>
      <c r="T11" s="43" t="e">
        <f t="shared" ref="T11:T14" si="1">MID(G11,4,10)</f>
        <v>#REF!</v>
      </c>
      <c r="U11" s="43" t="e">
        <f t="shared" ref="U11:U14" si="2">LEFT(T11,3)</f>
        <v>#REF!</v>
      </c>
    </row>
    <row r="12" spans="1:21" s="43" customFormat="1" ht="20.25" customHeight="1">
      <c r="A12" s="41">
        <v>3</v>
      </c>
      <c r="B12" s="61">
        <f>--SUBTOTAL(2,C$7:C12)</f>
        <v>1</v>
      </c>
      <c r="C12" s="42"/>
      <c r="D12" s="59" t="e">
        <f>VLOOKUP(C12,#REF!,2,0)</f>
        <v>#REF!</v>
      </c>
      <c r="E12" s="60" t="e">
        <f>VLOOKUP(C12,#REF!,3,0)</f>
        <v>#REF!</v>
      </c>
      <c r="F12" s="64" t="e">
        <f>VLOOKUP(C12,#REF!,4,0)</f>
        <v>#REF!</v>
      </c>
      <c r="G12" s="64" t="e">
        <f>VLOOKUP(C12,#REF!,5,0)</f>
        <v>#REF!</v>
      </c>
      <c r="H12" s="61" t="e">
        <f>VLOOKUP(C12,#REF!,6,0)</f>
        <v>#REF!</v>
      </c>
      <c r="I12" s="61" t="e">
        <f>VLOOKUP(C12,#REF!,7,0)</f>
        <v>#REF!</v>
      </c>
      <c r="J12" s="61" t="e">
        <f>VLOOKUP(C12,#REF!,8,0)</f>
        <v>#REF!</v>
      </c>
      <c r="K12" s="61" t="e">
        <f>VLOOKUP(C12,#REF!,9,0)</f>
        <v>#REF!</v>
      </c>
      <c r="L12" s="61" t="e">
        <f>VLOOKUP(C12,#REF!,10,0)</f>
        <v>#REF!</v>
      </c>
      <c r="M12" s="61" t="e">
        <f>VLOOKUP(C12,#REF!,11,0)</f>
        <v>#REF!</v>
      </c>
      <c r="N12" s="61" t="e">
        <f>VLOOKUP(C12,#REF!,12,0)</f>
        <v>#REF!</v>
      </c>
      <c r="O12" s="61" t="e">
        <f>VLOOKUP(C12,#REF!,13,0)</f>
        <v>#REF!</v>
      </c>
      <c r="P12" s="61" t="e">
        <f>VLOOKUP(C12,'LPl2'!$C$8:$J$13,8,0)</f>
        <v>#N/A</v>
      </c>
      <c r="Q12" s="62" t="e">
        <f t="shared" si="0"/>
        <v>#N/A</v>
      </c>
      <c r="R12" s="58" t="e">
        <f>VLOOKUP(Q12,IDCODE!$A$1:$B$96,2,0)</f>
        <v>#N/A</v>
      </c>
      <c r="S12" s="63" t="e">
        <f>VLOOKUP(C12,'LPl2'!$C$8:$I$13,7,0)</f>
        <v>#N/A</v>
      </c>
      <c r="T12" s="43" t="e">
        <f t="shared" si="1"/>
        <v>#REF!</v>
      </c>
      <c r="U12" s="43" t="e">
        <f t="shared" si="2"/>
        <v>#REF!</v>
      </c>
    </row>
    <row r="13" spans="1:21" s="43" customFormat="1" ht="20.25" customHeight="1">
      <c r="A13" s="41">
        <v>4</v>
      </c>
      <c r="B13" s="61">
        <f>--SUBTOTAL(2,C$7:C13)</f>
        <v>1</v>
      </c>
      <c r="C13" s="42"/>
      <c r="D13" s="59" t="e">
        <f>VLOOKUP(C13,#REF!,2,0)</f>
        <v>#REF!</v>
      </c>
      <c r="E13" s="60" t="e">
        <f>VLOOKUP(C13,#REF!,3,0)</f>
        <v>#REF!</v>
      </c>
      <c r="F13" s="64" t="e">
        <f>VLOOKUP(C13,#REF!,4,0)</f>
        <v>#REF!</v>
      </c>
      <c r="G13" s="64" t="e">
        <f>VLOOKUP(C13,#REF!,5,0)</f>
        <v>#REF!</v>
      </c>
      <c r="H13" s="61" t="e">
        <f>VLOOKUP(C13,#REF!,6,0)</f>
        <v>#REF!</v>
      </c>
      <c r="I13" s="61" t="e">
        <f>VLOOKUP(C13,#REF!,7,0)</f>
        <v>#REF!</v>
      </c>
      <c r="J13" s="61" t="e">
        <f>VLOOKUP(C13,#REF!,8,0)</f>
        <v>#REF!</v>
      </c>
      <c r="K13" s="61" t="e">
        <f>VLOOKUP(C13,#REF!,9,0)</f>
        <v>#REF!</v>
      </c>
      <c r="L13" s="61" t="e">
        <f>VLOOKUP(C13,#REF!,10,0)</f>
        <v>#REF!</v>
      </c>
      <c r="M13" s="61" t="e">
        <f>VLOOKUP(C13,#REF!,11,0)</f>
        <v>#REF!</v>
      </c>
      <c r="N13" s="61" t="e">
        <f>VLOOKUP(C13,#REF!,12,0)</f>
        <v>#REF!</v>
      </c>
      <c r="O13" s="61" t="e">
        <f>VLOOKUP(C13,#REF!,13,0)</f>
        <v>#REF!</v>
      </c>
      <c r="P13" s="61" t="e">
        <f>VLOOKUP(C13,'LPl2'!$C$8:$J$13,8,0)</f>
        <v>#N/A</v>
      </c>
      <c r="Q13" s="62" t="e">
        <f t="shared" si="0"/>
        <v>#N/A</v>
      </c>
      <c r="R13" s="58" t="e">
        <f>VLOOKUP(Q13,IDCODE!$A$1:$B$96,2,0)</f>
        <v>#N/A</v>
      </c>
      <c r="S13" s="63" t="e">
        <f>VLOOKUP(C13,'LPl2'!$C$8:$I$13,7,0)</f>
        <v>#N/A</v>
      </c>
      <c r="T13" s="43" t="e">
        <f t="shared" si="1"/>
        <v>#REF!</v>
      </c>
      <c r="U13" s="43" t="e">
        <f t="shared" si="2"/>
        <v>#REF!</v>
      </c>
    </row>
    <row r="14" spans="1:21" s="43" customFormat="1" ht="20.25" customHeight="1">
      <c r="A14" s="41">
        <v>5</v>
      </c>
      <c r="B14" s="61">
        <f>--SUBTOTAL(2,C$7:C14)</f>
        <v>1</v>
      </c>
      <c r="C14" s="42"/>
      <c r="D14" s="59" t="e">
        <f>VLOOKUP(C14,#REF!,2,0)</f>
        <v>#REF!</v>
      </c>
      <c r="E14" s="60" t="e">
        <f>VLOOKUP(C14,#REF!,3,0)</f>
        <v>#REF!</v>
      </c>
      <c r="F14" s="64" t="e">
        <f>VLOOKUP(C14,#REF!,4,0)</f>
        <v>#REF!</v>
      </c>
      <c r="G14" s="64" t="e">
        <f>VLOOKUP(C14,#REF!,5,0)</f>
        <v>#REF!</v>
      </c>
      <c r="H14" s="61" t="e">
        <f>VLOOKUP(C14,#REF!,6,0)</f>
        <v>#REF!</v>
      </c>
      <c r="I14" s="61" t="e">
        <f>VLOOKUP(C14,#REF!,7,0)</f>
        <v>#REF!</v>
      </c>
      <c r="J14" s="61" t="e">
        <f>VLOOKUP(C14,#REF!,8,0)</f>
        <v>#REF!</v>
      </c>
      <c r="K14" s="61" t="e">
        <f>VLOOKUP(C14,#REF!,9,0)</f>
        <v>#REF!</v>
      </c>
      <c r="L14" s="61" t="e">
        <f>VLOOKUP(C14,#REF!,10,0)</f>
        <v>#REF!</v>
      </c>
      <c r="M14" s="61" t="e">
        <f>VLOOKUP(C14,#REF!,11,0)</f>
        <v>#REF!</v>
      </c>
      <c r="N14" s="61" t="e">
        <f>VLOOKUP(C14,#REF!,12,0)</f>
        <v>#REF!</v>
      </c>
      <c r="O14" s="61" t="e">
        <f>VLOOKUP(C14,#REF!,13,0)</f>
        <v>#REF!</v>
      </c>
      <c r="P14" s="61" t="e">
        <f>VLOOKUP(C14,'LPl2'!$C$8:$J$13,8,0)</f>
        <v>#N/A</v>
      </c>
      <c r="Q14" s="62" t="e">
        <f t="shared" si="0"/>
        <v>#N/A</v>
      </c>
      <c r="R14" s="58" t="e">
        <f>VLOOKUP(Q14,IDCODE!$A$1:$B$96,2,0)</f>
        <v>#N/A</v>
      </c>
      <c r="S14" s="63" t="e">
        <f>VLOOKUP(C14,'LPl2'!$C$8:$I$13,7,0)</f>
        <v>#N/A</v>
      </c>
      <c r="T14" s="43" t="e">
        <f t="shared" si="1"/>
        <v>#REF!</v>
      </c>
      <c r="U14" s="43" t="e">
        <f t="shared" si="2"/>
        <v>#REF!</v>
      </c>
    </row>
    <row r="15" spans="1:21" s="106" customFormat="1" ht="12" customHeight="1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21" s="43" customFormat="1" ht="15.75" customHeight="1">
      <c r="A16" s="41"/>
      <c r="B16" s="67"/>
      <c r="C16"/>
      <c r="D16" s="168" t="s">
        <v>123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67"/>
      <c r="R16" s="37"/>
      <c r="S16" s="44"/>
    </row>
    <row r="17" spans="1:19" s="43" customFormat="1" ht="15" customHeight="1">
      <c r="A17" s="41"/>
      <c r="B17" s="41"/>
      <c r="C17"/>
      <c r="D17" s="98" t="s">
        <v>0</v>
      </c>
      <c r="E17" s="169" t="s">
        <v>124</v>
      </c>
      <c r="F17" s="169"/>
      <c r="G17" s="169"/>
      <c r="H17" s="170" t="s">
        <v>125</v>
      </c>
      <c r="I17" s="170"/>
      <c r="J17" s="170"/>
      <c r="K17" s="170" t="s">
        <v>126</v>
      </c>
      <c r="L17" s="170"/>
      <c r="M17" s="170"/>
      <c r="N17" s="169" t="s">
        <v>15</v>
      </c>
      <c r="O17" s="169"/>
      <c r="P17" s="169"/>
      <c r="Q17" s="41"/>
      <c r="R17" s="45"/>
      <c r="S17" s="46"/>
    </row>
    <row r="18" spans="1:19" s="43" customFormat="1" ht="12.75" customHeight="1">
      <c r="A18" s="41"/>
      <c r="B18" s="41"/>
      <c r="C18"/>
      <c r="D18" s="97">
        <v>1</v>
      </c>
      <c r="E18" s="164" t="s">
        <v>142</v>
      </c>
      <c r="F18" s="165"/>
      <c r="G18" s="166"/>
      <c r="H18" s="159" t="e">
        <f ca="1">SUMPRODUCT((SUBTOTAL(3,OFFSET($Q$10:$Q$14,ROW($Q$10:$Q$14)-ROW($Q$10),0,1))),--($Q$10:$Q$14&gt;=4))</f>
        <v>#REF!</v>
      </c>
      <c r="I18" s="159"/>
      <c r="J18" s="159"/>
      <c r="K18" s="163" t="e">
        <f ca="1">H18/$H$20</f>
        <v>#REF!</v>
      </c>
      <c r="L18" s="163"/>
      <c r="M18" s="163"/>
      <c r="N18" s="159"/>
      <c r="O18" s="159"/>
      <c r="P18" s="159"/>
      <c r="Q18" s="41"/>
      <c r="R18" s="45"/>
      <c r="S18" s="46"/>
    </row>
    <row r="19" spans="1:19" s="43" customFormat="1" ht="12.75" customHeight="1">
      <c r="A19" s="41"/>
      <c r="B19" s="41"/>
      <c r="C19"/>
      <c r="D19" s="97">
        <v>2</v>
      </c>
      <c r="E19" s="164" t="s">
        <v>141</v>
      </c>
      <c r="F19" s="165"/>
      <c r="G19" s="166"/>
      <c r="H19" s="159" t="e">
        <f ca="1">SUMPRODUCT((SUBTOTAL(3,OFFSET($Q$10:$Q$14,ROW($Q$10:$Q$14)-ROW($Q$10),0,1))),--($Q$10:$Q$14&lt;4))</f>
        <v>#REF!</v>
      </c>
      <c r="I19" s="159"/>
      <c r="J19" s="159"/>
      <c r="K19" s="163" t="e">
        <f ca="1">H19/$H$20</f>
        <v>#REF!</v>
      </c>
      <c r="L19" s="163"/>
      <c r="M19" s="163"/>
      <c r="N19" s="159"/>
      <c r="O19" s="159"/>
      <c r="P19" s="159"/>
      <c r="Q19" s="41"/>
      <c r="R19" s="45"/>
      <c r="S19" s="46"/>
    </row>
    <row r="20" spans="1:19" s="43" customFormat="1" ht="12.75" customHeight="1">
      <c r="A20" s="41"/>
      <c r="B20" s="41"/>
      <c r="C20"/>
      <c r="D20" s="157" t="s">
        <v>127</v>
      </c>
      <c r="E20" s="157"/>
      <c r="F20" s="157"/>
      <c r="G20" s="157"/>
      <c r="H20" s="157" t="e">
        <f ca="1">SUM(H18:H19)</f>
        <v>#REF!</v>
      </c>
      <c r="I20" s="157"/>
      <c r="J20" s="157"/>
      <c r="K20" s="158" t="e">
        <f ca="1">SUM(K18:L19)</f>
        <v>#REF!</v>
      </c>
      <c r="L20" s="158"/>
      <c r="M20" s="158"/>
      <c r="N20" s="159"/>
      <c r="O20" s="159"/>
      <c r="P20" s="159"/>
      <c r="Q20" s="41"/>
      <c r="R20" s="45"/>
      <c r="S20" s="46"/>
    </row>
    <row r="21" spans="1:19" s="43" customFormat="1">
      <c r="A21" s="41"/>
      <c r="B21" s="41"/>
      <c r="C21" s="41"/>
      <c r="D21" s="31"/>
      <c r="E21" s="47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5"/>
      <c r="S21" s="46"/>
    </row>
    <row r="22" spans="1:19" s="43" customFormat="1">
      <c r="A22" s="41"/>
      <c r="B22" s="41"/>
      <c r="C22" s="108"/>
      <c r="D22" s="31"/>
      <c r="E22" s="47"/>
      <c r="F22" s="48"/>
      <c r="G22" s="30"/>
      <c r="H22" s="30"/>
      <c r="I22" s="30"/>
      <c r="J22" s="30"/>
      <c r="K22" s="30"/>
      <c r="L22" s="30"/>
      <c r="M22" s="30"/>
      <c r="N22" s="153" t="str">
        <f ca="1">"Đà nẵng, ngày " &amp; TEXT(DAY(TODAY()),"00") &amp; " tháng " &amp; TEXT(MONTH(TODAY()),"00") &amp; " năm " &amp; YEAR(TODAY())</f>
        <v>Đà nẵng, ngày 03 tháng 01 năm 2024</v>
      </c>
      <c r="O22" s="153"/>
      <c r="P22" s="153"/>
      <c r="Q22" s="153"/>
      <c r="R22" s="153"/>
      <c r="S22" s="153"/>
    </row>
    <row r="23" spans="1:19" s="43" customFormat="1" ht="12.75" customHeight="1">
      <c r="A23" s="41"/>
      <c r="B23" s="154" t="s">
        <v>128</v>
      </c>
      <c r="C23" s="154"/>
      <c r="D23" s="154"/>
      <c r="E23" s="45"/>
      <c r="F23" s="49" t="s">
        <v>129</v>
      </c>
      <c r="G23" s="45"/>
      <c r="H23" s="30"/>
      <c r="I23" s="50" t="s">
        <v>130</v>
      </c>
      <c r="K23" s="41"/>
      <c r="L23" s="108"/>
      <c r="M23" s="30"/>
      <c r="N23" s="154" t="s">
        <v>139</v>
      </c>
      <c r="O23" s="154"/>
      <c r="P23" s="154"/>
      <c r="Q23" s="154"/>
      <c r="R23" s="154"/>
      <c r="S23" s="154"/>
    </row>
    <row r="24" spans="1:19" s="43" customFormat="1" ht="12" customHeight="1">
      <c r="A24" s="41"/>
      <c r="B24" s="41"/>
      <c r="C24" s="108"/>
      <c r="D24" s="31"/>
      <c r="E24" s="47"/>
      <c r="F24" s="48"/>
      <c r="G24" s="30"/>
      <c r="H24" s="30"/>
      <c r="I24" s="51"/>
      <c r="K24" s="52"/>
      <c r="L24" s="30"/>
      <c r="M24" s="30"/>
      <c r="N24" s="30"/>
      <c r="O24" s="108"/>
      <c r="Q24" s="53"/>
      <c r="R24" s="53"/>
      <c r="S24" s="27"/>
    </row>
    <row r="25" spans="1:19" s="43" customFormat="1" ht="12" customHeight="1">
      <c r="A25" s="41"/>
      <c r="B25" s="41"/>
      <c r="C25" s="108"/>
      <c r="D25" s="31"/>
      <c r="E25" s="47"/>
      <c r="F25" s="48"/>
      <c r="G25" s="30"/>
      <c r="H25" s="30"/>
      <c r="I25" s="51"/>
      <c r="K25" s="52"/>
      <c r="L25" s="30"/>
      <c r="M25" s="30"/>
      <c r="N25" s="30"/>
      <c r="O25" s="108"/>
      <c r="Q25" s="53"/>
      <c r="R25" s="53"/>
      <c r="S25" s="27"/>
    </row>
    <row r="26" spans="1:19" s="43" customFormat="1" ht="12" customHeight="1">
      <c r="A26" s="41"/>
      <c r="B26" s="41"/>
      <c r="C26" s="108"/>
      <c r="D26" s="31"/>
      <c r="E26" s="47"/>
      <c r="F26" s="48"/>
      <c r="G26" s="30"/>
      <c r="H26" s="30"/>
      <c r="I26" s="51"/>
      <c r="K26" s="52"/>
      <c r="L26" s="30"/>
      <c r="M26" s="30"/>
      <c r="N26" s="30"/>
      <c r="O26" s="108"/>
      <c r="Q26" s="53"/>
      <c r="R26" s="53"/>
      <c r="S26" s="27"/>
    </row>
    <row r="27" spans="1:19" s="43" customFormat="1">
      <c r="A27" s="41"/>
      <c r="B27" s="41"/>
      <c r="C27" s="108"/>
      <c r="D27" s="31"/>
      <c r="E27" s="47"/>
      <c r="F27" s="48"/>
      <c r="G27" s="41"/>
      <c r="H27" s="30"/>
      <c r="I27" s="30"/>
      <c r="J27" s="30"/>
      <c r="K27" s="30"/>
      <c r="L27" s="108"/>
      <c r="M27" s="30"/>
      <c r="N27" s="30"/>
      <c r="O27" s="108"/>
      <c r="P27" s="108"/>
      <c r="Q27" s="108"/>
      <c r="R27" s="54"/>
      <c r="S27" s="27"/>
    </row>
    <row r="28" spans="1:19" s="43" customFormat="1">
      <c r="A28" s="41"/>
      <c r="B28" s="41"/>
      <c r="C28" s="108"/>
      <c r="D28" s="31"/>
      <c r="E28" s="47"/>
      <c r="F28" s="48"/>
      <c r="G28" s="41"/>
      <c r="H28" s="30"/>
      <c r="I28" s="30"/>
      <c r="J28" s="30"/>
      <c r="K28" s="30"/>
      <c r="L28" s="108"/>
      <c r="M28" s="30"/>
      <c r="N28" s="30"/>
      <c r="O28" s="108"/>
      <c r="P28" s="108"/>
      <c r="Q28" s="108"/>
      <c r="R28" s="54"/>
      <c r="S28" s="27"/>
    </row>
    <row r="29" spans="1:19" s="43" customFormat="1" ht="12.75" customHeight="1">
      <c r="A29" s="41"/>
      <c r="B29" s="155" t="s">
        <v>138</v>
      </c>
      <c r="C29" s="155"/>
      <c r="D29" s="155"/>
      <c r="E29" s="25"/>
      <c r="F29" s="55"/>
      <c r="G29" s="56"/>
      <c r="H29" s="56"/>
      <c r="I29" s="56"/>
      <c r="J29" s="56"/>
      <c r="K29" s="56"/>
      <c r="L29" s="56"/>
      <c r="M29" s="56"/>
      <c r="N29" s="156" t="s">
        <v>131</v>
      </c>
      <c r="O29" s="156"/>
      <c r="P29" s="156"/>
      <c r="Q29" s="156"/>
      <c r="R29" s="156"/>
      <c r="S29" s="156"/>
    </row>
    <row r="30" spans="1:19" s="43" customFormat="1" ht="12.75" customHeight="1">
      <c r="A30" s="41"/>
      <c r="B30" s="155"/>
      <c r="C30" s="155"/>
      <c r="D30" s="155"/>
      <c r="E30" s="25"/>
      <c r="F30" s="55"/>
      <c r="G30" s="56"/>
      <c r="H30" s="56"/>
      <c r="I30" s="56"/>
      <c r="J30" s="56"/>
      <c r="K30" s="56"/>
      <c r="L30" s="56"/>
      <c r="M30" s="56"/>
      <c r="N30" s="156"/>
      <c r="O30" s="156"/>
      <c r="P30" s="156"/>
      <c r="Q30" s="156"/>
      <c r="R30" s="156"/>
      <c r="S30" s="156"/>
    </row>
    <row r="31" spans="1:19" s="57" customFormat="1"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0" priority="3" stopIfTrue="1" operator="equal">
      <formula>0</formula>
    </cfRule>
  </conditionalFormatting>
  <conditionalFormatting sqref="S10:S14">
    <cfRule type="cellIs" dxfId="9" priority="2" stopIfTrue="1" operator="equal">
      <formula>0</formula>
    </cfRule>
  </conditionalFormatting>
  <conditionalFormatting sqref="Q10:Q14">
    <cfRule type="cellIs" dxfId="8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144</v>
      </c>
      <c r="B1" t="s">
        <v>145</v>
      </c>
      <c r="D1" t="s">
        <v>146</v>
      </c>
    </row>
    <row r="2" spans="1:4">
      <c r="A2" s="14">
        <v>2</v>
      </c>
      <c r="B2" t="s">
        <v>169</v>
      </c>
      <c r="C2" t="str">
        <f>A2&amp;B2</f>
        <v>2401/1</v>
      </c>
      <c r="D2" t="s">
        <v>147</v>
      </c>
    </row>
    <row r="3" spans="1:4">
      <c r="A3" s="14">
        <v>2</v>
      </c>
      <c r="B3" t="s">
        <v>170</v>
      </c>
      <c r="C3" t="str">
        <f t="shared" ref="C3:C53" si="0">A3&amp;B3</f>
        <v>2401/2</v>
      </c>
      <c r="D3" t="s">
        <v>147</v>
      </c>
    </row>
    <row r="4" spans="1:4">
      <c r="A4" s="14">
        <v>2</v>
      </c>
      <c r="B4">
        <v>702</v>
      </c>
      <c r="C4" t="str">
        <f t="shared" si="0"/>
        <v>2702</v>
      </c>
      <c r="D4" t="s">
        <v>147</v>
      </c>
    </row>
    <row r="5" spans="1:4">
      <c r="A5" s="14">
        <v>2</v>
      </c>
      <c r="B5">
        <v>703</v>
      </c>
      <c r="C5" t="str">
        <f t="shared" si="0"/>
        <v>2703</v>
      </c>
      <c r="D5" t="s">
        <v>147</v>
      </c>
    </row>
    <row r="6" spans="1:4">
      <c r="A6" s="14">
        <v>2</v>
      </c>
      <c r="B6" t="s">
        <v>173</v>
      </c>
      <c r="C6" t="str">
        <f t="shared" si="0"/>
        <v>2801A</v>
      </c>
      <c r="D6" t="s">
        <v>147</v>
      </c>
    </row>
    <row r="7" spans="1:4">
      <c r="A7" s="14">
        <v>2</v>
      </c>
      <c r="B7" t="s">
        <v>174</v>
      </c>
      <c r="C7" t="str">
        <f t="shared" si="0"/>
        <v>2801B</v>
      </c>
      <c r="D7" t="s">
        <v>147</v>
      </c>
    </row>
    <row r="8" spans="1:4">
      <c r="A8" s="14">
        <v>2</v>
      </c>
      <c r="B8">
        <v>802</v>
      </c>
      <c r="C8" t="str">
        <f t="shared" si="0"/>
        <v>2802</v>
      </c>
      <c r="D8" t="s">
        <v>147</v>
      </c>
    </row>
    <row r="9" spans="1:4">
      <c r="A9" s="14">
        <v>2</v>
      </c>
      <c r="B9">
        <v>803</v>
      </c>
      <c r="C9" t="str">
        <f t="shared" si="0"/>
        <v>2803</v>
      </c>
      <c r="D9" t="s">
        <v>147</v>
      </c>
    </row>
    <row r="10" spans="1:4">
      <c r="A10" s="14">
        <v>2</v>
      </c>
      <c r="B10" t="s">
        <v>175</v>
      </c>
      <c r="C10" t="str">
        <f t="shared" si="0"/>
        <v>2901A</v>
      </c>
      <c r="D10" t="s">
        <v>147</v>
      </c>
    </row>
    <row r="11" spans="1:4">
      <c r="A11" s="14">
        <v>2</v>
      </c>
      <c r="B11" t="s">
        <v>176</v>
      </c>
      <c r="C11" t="str">
        <f t="shared" si="0"/>
        <v>2901B</v>
      </c>
      <c r="D11" t="s">
        <v>147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147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147</v>
      </c>
    </row>
    <row r="14" spans="1:4">
      <c r="A14" s="14">
        <v>2</v>
      </c>
      <c r="B14" t="s">
        <v>200</v>
      </c>
      <c r="C14" t="str">
        <f t="shared" si="0"/>
        <v>21001A</v>
      </c>
      <c r="D14" t="s">
        <v>147</v>
      </c>
    </row>
    <row r="15" spans="1:4">
      <c r="A15" s="14">
        <v>2</v>
      </c>
      <c r="B15" t="s">
        <v>201</v>
      </c>
      <c r="C15" t="str">
        <f t="shared" si="0"/>
        <v>21001B</v>
      </c>
      <c r="D15" t="s">
        <v>147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147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147</v>
      </c>
    </row>
    <row r="18" spans="1:4">
      <c r="A18" s="14">
        <v>2</v>
      </c>
      <c r="B18" t="s">
        <v>177</v>
      </c>
      <c r="C18" t="str">
        <f t="shared" si="0"/>
        <v>21101/1</v>
      </c>
      <c r="D18" t="s">
        <v>147</v>
      </c>
    </row>
    <row r="19" spans="1:4">
      <c r="A19" s="14">
        <v>2</v>
      </c>
      <c r="B19" t="s">
        <v>178</v>
      </c>
      <c r="C19" t="str">
        <f t="shared" si="0"/>
        <v>21101/2</v>
      </c>
      <c r="D19" t="s">
        <v>147</v>
      </c>
    </row>
    <row r="20" spans="1:4">
      <c r="A20" s="14">
        <v>2</v>
      </c>
      <c r="B20" t="s">
        <v>150</v>
      </c>
      <c r="C20" t="str">
        <f t="shared" si="0"/>
        <v>2213/1</v>
      </c>
      <c r="D20" t="s">
        <v>147</v>
      </c>
    </row>
    <row r="21" spans="1:4">
      <c r="A21" s="14">
        <v>2</v>
      </c>
      <c r="B21" t="s">
        <v>151</v>
      </c>
      <c r="C21" t="str">
        <f t="shared" si="0"/>
        <v>2213/2</v>
      </c>
      <c r="D21" t="s">
        <v>147</v>
      </c>
    </row>
    <row r="22" spans="1:4">
      <c r="A22" s="14">
        <v>2</v>
      </c>
      <c r="B22" t="s">
        <v>152</v>
      </c>
      <c r="C22" t="str">
        <f t="shared" si="0"/>
        <v>2214/1</v>
      </c>
      <c r="D22" t="s">
        <v>147</v>
      </c>
    </row>
    <row r="23" spans="1:4">
      <c r="A23" s="14">
        <v>2</v>
      </c>
      <c r="B23" t="s">
        <v>153</v>
      </c>
      <c r="C23" t="str">
        <f t="shared" si="0"/>
        <v>2214/2</v>
      </c>
      <c r="D23" t="s">
        <v>147</v>
      </c>
    </row>
    <row r="24" spans="1:4">
      <c r="A24" s="14">
        <v>2</v>
      </c>
      <c r="B24" t="s">
        <v>154</v>
      </c>
      <c r="C24" t="str">
        <f t="shared" si="0"/>
        <v>2307/1</v>
      </c>
      <c r="D24" t="s">
        <v>147</v>
      </c>
    </row>
    <row r="25" spans="1:4">
      <c r="A25" s="14">
        <v>2</v>
      </c>
      <c r="B25" t="s">
        <v>155</v>
      </c>
      <c r="C25" t="str">
        <f t="shared" si="0"/>
        <v>2307/2</v>
      </c>
      <c r="D25" t="s">
        <v>147</v>
      </c>
    </row>
    <row r="26" spans="1:4">
      <c r="A26" s="14">
        <v>2</v>
      </c>
      <c r="B26" t="s">
        <v>156</v>
      </c>
      <c r="C26" t="str">
        <f t="shared" si="0"/>
        <v>2308/1</v>
      </c>
      <c r="D26" t="s">
        <v>147</v>
      </c>
    </row>
    <row r="27" spans="1:4">
      <c r="A27" s="14">
        <v>2</v>
      </c>
      <c r="B27" t="s">
        <v>157</v>
      </c>
      <c r="C27" t="str">
        <f t="shared" si="0"/>
        <v>2308/2</v>
      </c>
      <c r="D27" t="s">
        <v>147</v>
      </c>
    </row>
    <row r="28" spans="1:4">
      <c r="A28" s="14">
        <v>2</v>
      </c>
      <c r="B28" t="s">
        <v>137</v>
      </c>
      <c r="C28" t="str">
        <f t="shared" si="0"/>
        <v>2313/1</v>
      </c>
      <c r="D28" t="s">
        <v>147</v>
      </c>
    </row>
    <row r="29" spans="1:4">
      <c r="A29" s="14">
        <v>2</v>
      </c>
      <c r="B29" t="s">
        <v>158</v>
      </c>
      <c r="C29" t="str">
        <f t="shared" si="0"/>
        <v>2313/2</v>
      </c>
      <c r="D29" t="s">
        <v>147</v>
      </c>
    </row>
    <row r="30" spans="1:4">
      <c r="A30" s="14">
        <v>2</v>
      </c>
      <c r="B30" t="s">
        <v>159</v>
      </c>
      <c r="C30" t="str">
        <f t="shared" si="0"/>
        <v>2314/1</v>
      </c>
      <c r="D30" t="s">
        <v>147</v>
      </c>
    </row>
    <row r="31" spans="1:4">
      <c r="A31" s="14">
        <v>2</v>
      </c>
      <c r="B31" t="s">
        <v>160</v>
      </c>
      <c r="C31" t="str">
        <f t="shared" ref="C31" si="1">A31&amp;B31</f>
        <v>2314/2</v>
      </c>
      <c r="D31" t="s">
        <v>147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147</v>
      </c>
    </row>
    <row r="33" spans="1:4">
      <c r="A33" s="14">
        <v>2</v>
      </c>
      <c r="B33" t="s">
        <v>161</v>
      </c>
      <c r="C33" t="str">
        <f t="shared" si="0"/>
        <v>2407/1</v>
      </c>
      <c r="D33" t="s">
        <v>147</v>
      </c>
    </row>
    <row r="34" spans="1:4">
      <c r="A34" s="14">
        <v>2</v>
      </c>
      <c r="B34" t="s">
        <v>162</v>
      </c>
      <c r="C34" t="str">
        <f t="shared" si="0"/>
        <v>2407/2</v>
      </c>
      <c r="D34" t="s">
        <v>147</v>
      </c>
    </row>
    <row r="35" spans="1:4">
      <c r="A35" s="14">
        <v>2</v>
      </c>
      <c r="B35" t="s">
        <v>163</v>
      </c>
      <c r="C35" t="str">
        <f t="shared" si="0"/>
        <v>2408/1</v>
      </c>
      <c r="D35" t="s">
        <v>147</v>
      </c>
    </row>
    <row r="36" spans="1:4">
      <c r="A36" s="14">
        <v>2</v>
      </c>
      <c r="B36" t="s">
        <v>164</v>
      </c>
      <c r="C36" t="str">
        <f t="shared" si="0"/>
        <v>2408/2</v>
      </c>
      <c r="D36" t="s">
        <v>147</v>
      </c>
    </row>
    <row r="37" spans="1:4">
      <c r="A37" s="14">
        <v>2</v>
      </c>
      <c r="B37" t="s">
        <v>165</v>
      </c>
      <c r="C37" t="str">
        <f t="shared" si="0"/>
        <v>2413/1</v>
      </c>
      <c r="D37" t="s">
        <v>147</v>
      </c>
    </row>
    <row r="38" spans="1:4">
      <c r="A38" s="14">
        <v>2</v>
      </c>
      <c r="B38" t="s">
        <v>166</v>
      </c>
      <c r="C38" t="str">
        <f t="shared" si="0"/>
        <v>2413/2</v>
      </c>
      <c r="D38" t="s">
        <v>147</v>
      </c>
    </row>
    <row r="39" spans="1:4">
      <c r="A39" s="14">
        <v>2</v>
      </c>
      <c r="B39" t="s">
        <v>167</v>
      </c>
      <c r="C39" t="str">
        <f t="shared" si="0"/>
        <v>2414/1</v>
      </c>
      <c r="D39" t="s">
        <v>147</v>
      </c>
    </row>
    <row r="40" spans="1:4">
      <c r="A40" s="14">
        <v>2</v>
      </c>
      <c r="B40" t="s">
        <v>168</v>
      </c>
      <c r="C40" t="str">
        <f t="shared" si="0"/>
        <v>2414/2</v>
      </c>
      <c r="D40" t="s">
        <v>147</v>
      </c>
    </row>
    <row r="41" spans="1:4">
      <c r="A41" s="14">
        <v>2</v>
      </c>
      <c r="B41" t="s">
        <v>148</v>
      </c>
      <c r="C41" t="str">
        <f t="shared" si="0"/>
        <v>2208/1</v>
      </c>
      <c r="D41" t="s">
        <v>147</v>
      </c>
    </row>
    <row r="42" spans="1:4">
      <c r="A42" s="14">
        <v>2</v>
      </c>
      <c r="B42" t="s">
        <v>149</v>
      </c>
      <c r="C42" t="str">
        <f t="shared" si="0"/>
        <v>2208/2</v>
      </c>
      <c r="D42" t="s">
        <v>147</v>
      </c>
    </row>
    <row r="43" spans="1:4">
      <c r="A43" s="14">
        <v>2</v>
      </c>
      <c r="B43" t="s">
        <v>202</v>
      </c>
      <c r="C43" t="str">
        <f t="shared" si="0"/>
        <v>2208/3</v>
      </c>
      <c r="D43" t="s">
        <v>147</v>
      </c>
    </row>
    <row r="44" spans="1:4">
      <c r="A44" s="14">
        <v>2</v>
      </c>
      <c r="B44" t="s">
        <v>203</v>
      </c>
      <c r="C44" t="str">
        <f t="shared" si="0"/>
        <v>2208/4</v>
      </c>
      <c r="D44" t="s">
        <v>147</v>
      </c>
    </row>
    <row r="45" spans="1:4" s="110" customFormat="1">
      <c r="A45" s="109">
        <v>1</v>
      </c>
      <c r="B45" s="110" t="s">
        <v>179</v>
      </c>
      <c r="C45" s="110" t="str">
        <f>A45&amp;B45</f>
        <v>1302/1</v>
      </c>
      <c r="D45" s="110" t="s">
        <v>147</v>
      </c>
    </row>
    <row r="46" spans="1:4">
      <c r="A46" s="109">
        <v>1</v>
      </c>
      <c r="B46" s="110" t="s">
        <v>180</v>
      </c>
      <c r="C46" s="110" t="str">
        <f t="shared" si="0"/>
        <v>1302/2</v>
      </c>
      <c r="D46" s="110" t="s">
        <v>147</v>
      </c>
    </row>
    <row r="47" spans="1:4">
      <c r="A47" s="109">
        <v>1</v>
      </c>
      <c r="B47" s="110" t="s">
        <v>181</v>
      </c>
      <c r="C47" s="110" t="str">
        <f t="shared" si="0"/>
        <v>1304/1</v>
      </c>
      <c r="D47" s="110" t="s">
        <v>147</v>
      </c>
    </row>
    <row r="48" spans="1:4">
      <c r="A48" s="109">
        <v>1</v>
      </c>
      <c r="B48" s="110" t="s">
        <v>182</v>
      </c>
      <c r="C48" s="110" t="str">
        <f t="shared" si="0"/>
        <v>1304/2</v>
      </c>
      <c r="D48" s="110" t="s">
        <v>147</v>
      </c>
    </row>
    <row r="49" spans="1:4">
      <c r="A49" s="109">
        <v>1</v>
      </c>
      <c r="B49" s="110">
        <v>305</v>
      </c>
      <c r="C49" s="110" t="str">
        <f t="shared" si="0"/>
        <v>1305</v>
      </c>
      <c r="D49" s="110" t="s">
        <v>147</v>
      </c>
    </row>
    <row r="50" spans="1:4">
      <c r="A50" s="109">
        <v>1</v>
      </c>
      <c r="B50" s="110" t="s">
        <v>154</v>
      </c>
      <c r="C50" s="110" t="str">
        <f t="shared" si="0"/>
        <v>1307/1</v>
      </c>
      <c r="D50" s="110" t="s">
        <v>147</v>
      </c>
    </row>
    <row r="51" spans="1:4">
      <c r="A51" s="109">
        <v>1</v>
      </c>
      <c r="B51" s="110" t="s">
        <v>155</v>
      </c>
      <c r="C51" s="110" t="str">
        <f t="shared" si="0"/>
        <v>1307/2</v>
      </c>
      <c r="D51" s="110" t="s">
        <v>147</v>
      </c>
    </row>
    <row r="52" spans="1:4">
      <c r="A52" s="109">
        <v>1</v>
      </c>
      <c r="B52" s="110">
        <v>308</v>
      </c>
      <c r="C52" s="110" t="str">
        <f t="shared" si="0"/>
        <v>1308</v>
      </c>
      <c r="D52" s="110" t="s">
        <v>147</v>
      </c>
    </row>
    <row r="53" spans="1:4">
      <c r="A53" s="109">
        <v>1</v>
      </c>
      <c r="B53" s="110" t="s">
        <v>183</v>
      </c>
      <c r="C53" s="110" t="str">
        <f t="shared" si="0"/>
        <v>1310/1</v>
      </c>
      <c r="D53" s="110" t="s">
        <v>147</v>
      </c>
    </row>
    <row r="54" spans="1:4">
      <c r="A54" s="109">
        <v>1</v>
      </c>
      <c r="B54" s="110" t="s">
        <v>184</v>
      </c>
      <c r="C54" s="110" t="str">
        <f t="shared" ref="C54:C91" si="2">A54&amp;B54</f>
        <v>1310/2</v>
      </c>
      <c r="D54" s="110" t="s">
        <v>147</v>
      </c>
    </row>
    <row r="55" spans="1:4">
      <c r="A55" s="109">
        <v>1</v>
      </c>
      <c r="B55" s="110" t="s">
        <v>185</v>
      </c>
      <c r="C55" s="110" t="str">
        <f t="shared" si="2"/>
        <v>1510/1</v>
      </c>
      <c r="D55" s="110" t="s">
        <v>147</v>
      </c>
    </row>
    <row r="56" spans="1:4">
      <c r="A56" s="109">
        <v>1</v>
      </c>
      <c r="B56" s="110" t="s">
        <v>186</v>
      </c>
      <c r="C56" s="110" t="str">
        <f t="shared" si="2"/>
        <v>1510/2</v>
      </c>
      <c r="D56" s="110" t="s">
        <v>147</v>
      </c>
    </row>
    <row r="57" spans="1:4">
      <c r="A57" s="109">
        <v>1</v>
      </c>
      <c r="B57" s="110" t="s">
        <v>187</v>
      </c>
      <c r="C57" s="110" t="str">
        <f t="shared" si="2"/>
        <v>1510/3</v>
      </c>
      <c r="D57" s="110" t="s">
        <v>147</v>
      </c>
    </row>
    <row r="58" spans="1:4">
      <c r="A58" s="109">
        <v>1</v>
      </c>
      <c r="B58" s="110">
        <v>612</v>
      </c>
      <c r="C58" s="110" t="str">
        <f t="shared" si="2"/>
        <v>1612</v>
      </c>
      <c r="D58" s="110" t="s">
        <v>147</v>
      </c>
    </row>
    <row r="59" spans="1:4">
      <c r="A59" s="109">
        <v>1</v>
      </c>
      <c r="B59" s="110">
        <v>801</v>
      </c>
      <c r="C59" s="110" t="str">
        <f t="shared" si="2"/>
        <v>1801</v>
      </c>
      <c r="D59" s="110" t="s">
        <v>147</v>
      </c>
    </row>
    <row r="60" spans="1:4">
      <c r="A60" s="109">
        <v>1</v>
      </c>
      <c r="B60" s="110">
        <v>802</v>
      </c>
      <c r="C60" s="110" t="str">
        <f t="shared" si="2"/>
        <v>1802</v>
      </c>
      <c r="D60" s="110" t="s">
        <v>147</v>
      </c>
    </row>
    <row r="61" spans="1:4">
      <c r="A61" s="109">
        <v>1</v>
      </c>
      <c r="B61" s="110">
        <v>803</v>
      </c>
      <c r="C61" s="110" t="str">
        <f t="shared" si="2"/>
        <v>1803</v>
      </c>
      <c r="D61" s="110" t="s">
        <v>147</v>
      </c>
    </row>
    <row r="62" spans="1:4">
      <c r="A62" s="109">
        <v>1</v>
      </c>
      <c r="B62" s="110">
        <v>805</v>
      </c>
      <c r="C62" s="110" t="str">
        <f t="shared" si="2"/>
        <v>1805</v>
      </c>
      <c r="D62" s="110" t="s">
        <v>147</v>
      </c>
    </row>
    <row r="63" spans="1:4">
      <c r="A63" s="109">
        <v>1</v>
      </c>
      <c r="B63" s="110">
        <v>806</v>
      </c>
      <c r="C63" s="110" t="str">
        <f t="shared" si="2"/>
        <v>1806</v>
      </c>
      <c r="D63" s="110" t="s">
        <v>147</v>
      </c>
    </row>
    <row r="64" spans="1:4">
      <c r="A64" s="109">
        <v>1</v>
      </c>
      <c r="B64" s="110">
        <v>807</v>
      </c>
      <c r="C64" s="110" t="str">
        <f t="shared" si="2"/>
        <v>1807</v>
      </c>
      <c r="D64" s="110" t="s">
        <v>147</v>
      </c>
    </row>
    <row r="65" spans="1:4">
      <c r="A65" s="109">
        <v>1</v>
      </c>
      <c r="B65" s="110" t="s">
        <v>193</v>
      </c>
      <c r="C65" s="110" t="str">
        <f t="shared" si="2"/>
        <v>1613/1</v>
      </c>
      <c r="D65" s="110" t="s">
        <v>147</v>
      </c>
    </row>
    <row r="66" spans="1:4">
      <c r="A66" s="109">
        <v>1</v>
      </c>
      <c r="B66" s="110" t="s">
        <v>194</v>
      </c>
      <c r="C66" s="110" t="str">
        <f t="shared" si="2"/>
        <v>1613/2</v>
      </c>
      <c r="D66" s="110" t="s">
        <v>147</v>
      </c>
    </row>
    <row r="67" spans="1:4">
      <c r="A67" s="109">
        <v>1</v>
      </c>
      <c r="B67" s="110" t="s">
        <v>195</v>
      </c>
      <c r="C67" s="110" t="str">
        <f t="shared" si="2"/>
        <v>1613/3</v>
      </c>
      <c r="D67" s="110" t="s">
        <v>147</v>
      </c>
    </row>
    <row r="68" spans="1:4">
      <c r="A68" s="109">
        <v>1</v>
      </c>
      <c r="B68" s="110" t="s">
        <v>196</v>
      </c>
      <c r="C68" s="110" t="str">
        <f t="shared" si="2"/>
        <v>1613/4</v>
      </c>
      <c r="D68" s="110" t="s">
        <v>147</v>
      </c>
    </row>
    <row r="69" spans="1:4">
      <c r="A69" s="109">
        <v>1</v>
      </c>
      <c r="B69" s="110" t="s">
        <v>197</v>
      </c>
      <c r="C69" s="110" t="str">
        <f t="shared" si="2"/>
        <v>1613/5</v>
      </c>
      <c r="D69" s="110" t="s">
        <v>147</v>
      </c>
    </row>
    <row r="70" spans="1:4">
      <c r="A70" s="109">
        <v>1</v>
      </c>
      <c r="B70" s="110" t="s">
        <v>198</v>
      </c>
      <c r="C70" s="110" t="str">
        <f t="shared" si="2"/>
        <v>1613/6</v>
      </c>
      <c r="D70" s="110" t="s">
        <v>147</v>
      </c>
    </row>
    <row r="71" spans="1:4">
      <c r="A71" s="109">
        <v>1</v>
      </c>
      <c r="B71" s="110" t="s">
        <v>199</v>
      </c>
      <c r="C71" s="110" t="str">
        <f t="shared" si="2"/>
        <v>1613/7</v>
      </c>
      <c r="D71" s="110" t="s">
        <v>147</v>
      </c>
    </row>
    <row r="72" spans="1:4">
      <c r="A72" s="113">
        <v>3</v>
      </c>
      <c r="B72" s="110" t="s">
        <v>204</v>
      </c>
      <c r="C72" s="110" t="str">
        <f t="shared" si="2"/>
        <v>3133/1-A</v>
      </c>
      <c r="D72" s="110" t="s">
        <v>147</v>
      </c>
    </row>
    <row r="73" spans="1:4">
      <c r="A73" s="113">
        <v>3</v>
      </c>
      <c r="B73" s="110" t="s">
        <v>205</v>
      </c>
      <c r="C73" s="110" t="str">
        <f t="shared" si="2"/>
        <v>3133/2-A</v>
      </c>
      <c r="D73" s="110" t="s">
        <v>147</v>
      </c>
    </row>
    <row r="74" spans="1:4">
      <c r="A74" s="113">
        <v>3</v>
      </c>
      <c r="B74" s="110" t="s">
        <v>235</v>
      </c>
      <c r="C74" s="110" t="str">
        <f t="shared" ref="C74" si="3">A74&amp;B74</f>
        <v>3131-A</v>
      </c>
      <c r="D74" s="110" t="s">
        <v>147</v>
      </c>
    </row>
    <row r="75" spans="1:4">
      <c r="A75" s="113">
        <v>3</v>
      </c>
      <c r="B75" s="110" t="s">
        <v>206</v>
      </c>
      <c r="C75" s="110" t="str">
        <f t="shared" si="2"/>
        <v>3109-B</v>
      </c>
      <c r="D75" s="110" t="s">
        <v>147</v>
      </c>
    </row>
    <row r="76" spans="1:4">
      <c r="A76" s="113">
        <v>3</v>
      </c>
      <c r="B76" s="110" t="s">
        <v>207</v>
      </c>
      <c r="C76" s="110" t="str">
        <f t="shared" si="2"/>
        <v>3110-B</v>
      </c>
      <c r="D76" s="110" t="s">
        <v>147</v>
      </c>
    </row>
    <row r="77" spans="1:4">
      <c r="A77" s="113">
        <v>3</v>
      </c>
      <c r="B77" s="110" t="s">
        <v>208</v>
      </c>
      <c r="C77" s="110" t="str">
        <f t="shared" si="2"/>
        <v>3201-C</v>
      </c>
      <c r="D77" s="110" t="s">
        <v>147</v>
      </c>
    </row>
    <row r="78" spans="1:4">
      <c r="A78" s="113">
        <v>3</v>
      </c>
      <c r="B78" s="110" t="s">
        <v>236</v>
      </c>
      <c r="C78" s="110" t="str">
        <f t="shared" si="2"/>
        <v>3501/1-C</v>
      </c>
      <c r="D78" s="110" t="s">
        <v>147</v>
      </c>
    </row>
    <row r="79" spans="1:4">
      <c r="A79" s="113">
        <v>3</v>
      </c>
      <c r="B79" s="110" t="s">
        <v>237</v>
      </c>
      <c r="C79" s="110" t="str">
        <f t="shared" ref="C79" si="4">A79&amp;B79</f>
        <v>3501/2-C</v>
      </c>
      <c r="D79" s="110" t="s">
        <v>147</v>
      </c>
    </row>
    <row r="80" spans="1:4">
      <c r="A80" s="113">
        <v>3</v>
      </c>
      <c r="B80" t="s">
        <v>209</v>
      </c>
      <c r="C80" s="110" t="str">
        <f t="shared" si="2"/>
        <v>3504/1-C</v>
      </c>
      <c r="D80" s="110" t="s">
        <v>147</v>
      </c>
    </row>
    <row r="81" spans="1:4">
      <c r="A81" s="113">
        <v>3</v>
      </c>
      <c r="B81" t="s">
        <v>210</v>
      </c>
      <c r="C81" s="110" t="str">
        <f t="shared" si="2"/>
        <v>3504/2-C</v>
      </c>
      <c r="D81" s="110" t="s">
        <v>147</v>
      </c>
    </row>
    <row r="82" spans="1:4">
      <c r="A82" s="113">
        <v>3</v>
      </c>
      <c r="B82" t="s">
        <v>211</v>
      </c>
      <c r="C82" s="110" t="str">
        <f t="shared" si="2"/>
        <v>3504/3-C</v>
      </c>
      <c r="D82" s="110" t="s">
        <v>147</v>
      </c>
    </row>
    <row r="83" spans="1:4">
      <c r="A83" s="113">
        <v>3</v>
      </c>
      <c r="B83" t="s">
        <v>212</v>
      </c>
      <c r="C83" s="110" t="str">
        <f t="shared" si="2"/>
        <v>3504/4-C</v>
      </c>
      <c r="D83" s="110" t="s">
        <v>147</v>
      </c>
    </row>
    <row r="84" spans="1:4">
      <c r="A84" s="113">
        <v>3</v>
      </c>
      <c r="B84" t="s">
        <v>213</v>
      </c>
      <c r="C84" s="110" t="str">
        <f t="shared" si="2"/>
        <v>3301/1-D</v>
      </c>
      <c r="D84" s="110" t="s">
        <v>147</v>
      </c>
    </row>
    <row r="85" spans="1:4">
      <c r="A85" s="113">
        <v>3</v>
      </c>
      <c r="B85" t="s">
        <v>214</v>
      </c>
      <c r="C85" s="110" t="str">
        <f t="shared" si="2"/>
        <v>3301/2-D</v>
      </c>
      <c r="D85" s="110" t="s">
        <v>147</v>
      </c>
    </row>
    <row r="86" spans="1:4">
      <c r="A86" s="113">
        <v>3</v>
      </c>
      <c r="B86" t="s">
        <v>215</v>
      </c>
      <c r="C86" s="110" t="str">
        <f t="shared" si="2"/>
        <v>3304/1-D</v>
      </c>
      <c r="D86" s="110" t="s">
        <v>147</v>
      </c>
    </row>
    <row r="87" spans="1:4">
      <c r="A87" s="113">
        <v>3</v>
      </c>
      <c r="B87" t="s">
        <v>216</v>
      </c>
      <c r="C87" s="110" t="str">
        <f t="shared" si="2"/>
        <v>3304/2-D</v>
      </c>
      <c r="D87" s="110" t="s">
        <v>147</v>
      </c>
    </row>
    <row r="88" spans="1:4">
      <c r="A88" s="113">
        <v>3</v>
      </c>
      <c r="B88" t="s">
        <v>217</v>
      </c>
      <c r="C88" s="110" t="str">
        <f t="shared" si="2"/>
        <v>3404/1-D</v>
      </c>
      <c r="D88" s="110" t="s">
        <v>147</v>
      </c>
    </row>
    <row r="89" spans="1:4">
      <c r="A89" s="113">
        <v>3</v>
      </c>
      <c r="B89" t="s">
        <v>218</v>
      </c>
      <c r="C89" s="110" t="str">
        <f t="shared" si="2"/>
        <v>3404/2-D</v>
      </c>
      <c r="D89" s="110" t="s">
        <v>147</v>
      </c>
    </row>
    <row r="90" spans="1:4">
      <c r="A90" s="113">
        <v>3</v>
      </c>
      <c r="B90" t="s">
        <v>219</v>
      </c>
      <c r="C90" s="110" t="str">
        <f t="shared" si="2"/>
        <v>3101/1-E</v>
      </c>
      <c r="D90" s="110" t="s">
        <v>147</v>
      </c>
    </row>
    <row r="91" spans="1:4">
      <c r="A91" s="113">
        <v>3</v>
      </c>
      <c r="B91" t="s">
        <v>220</v>
      </c>
      <c r="C91" s="110" t="str">
        <f t="shared" si="2"/>
        <v>3101/2-E</v>
      </c>
      <c r="D91" s="110" t="s">
        <v>147</v>
      </c>
    </row>
    <row r="92" spans="1:4">
      <c r="A92" s="113">
        <v>3</v>
      </c>
      <c r="B92" t="s">
        <v>221</v>
      </c>
      <c r="C92" s="110" t="str">
        <f t="shared" ref="C92:C101" si="5">A92&amp;B92</f>
        <v>3204-E</v>
      </c>
      <c r="D92" s="110" t="s">
        <v>147</v>
      </c>
    </row>
    <row r="93" spans="1:4">
      <c r="A93" s="113">
        <v>3</v>
      </c>
      <c r="B93" t="s">
        <v>222</v>
      </c>
      <c r="C93" s="110" t="str">
        <f t="shared" si="5"/>
        <v>3205-E</v>
      </c>
      <c r="D93" s="110" t="s">
        <v>147</v>
      </c>
    </row>
    <row r="94" spans="1:4">
      <c r="A94" s="113">
        <v>3</v>
      </c>
      <c r="B94" t="s">
        <v>223</v>
      </c>
      <c r="C94" s="110" t="str">
        <f t="shared" si="5"/>
        <v>3301/1-E</v>
      </c>
      <c r="D94" s="110" t="s">
        <v>147</v>
      </c>
    </row>
    <row r="95" spans="1:4">
      <c r="A95" s="113">
        <v>3</v>
      </c>
      <c r="B95" t="s">
        <v>224</v>
      </c>
      <c r="C95" s="110" t="str">
        <f t="shared" si="5"/>
        <v>3301/2-E</v>
      </c>
      <c r="D95" s="110" t="s">
        <v>147</v>
      </c>
    </row>
    <row r="96" spans="1:4">
      <c r="A96" s="113">
        <v>3</v>
      </c>
      <c r="B96" t="s">
        <v>225</v>
      </c>
      <c r="C96" s="110" t="str">
        <f t="shared" si="5"/>
        <v>3304/1-E</v>
      </c>
      <c r="D96" s="110" t="s">
        <v>147</v>
      </c>
    </row>
    <row r="97" spans="1:4">
      <c r="A97" s="113">
        <v>3</v>
      </c>
      <c r="B97" t="s">
        <v>226</v>
      </c>
      <c r="C97" s="110" t="str">
        <f t="shared" si="5"/>
        <v>3304/2-E</v>
      </c>
      <c r="D97" s="110" t="s">
        <v>147</v>
      </c>
    </row>
    <row r="98" spans="1:4">
      <c r="A98" s="113">
        <v>3</v>
      </c>
      <c r="B98" t="s">
        <v>227</v>
      </c>
      <c r="C98" s="110" t="str">
        <f t="shared" si="5"/>
        <v>3401-E</v>
      </c>
      <c r="D98" s="110" t="s">
        <v>147</v>
      </c>
    </row>
    <row r="99" spans="1:4">
      <c r="A99" s="113">
        <v>3</v>
      </c>
      <c r="B99" t="s">
        <v>228</v>
      </c>
      <c r="C99" s="110" t="str">
        <f t="shared" si="5"/>
        <v>3402-E</v>
      </c>
      <c r="D99" s="110" t="s">
        <v>147</v>
      </c>
    </row>
    <row r="100" spans="1:4">
      <c r="A100" s="113">
        <v>3</v>
      </c>
      <c r="B100" t="s">
        <v>229</v>
      </c>
      <c r="C100" s="110" t="str">
        <f t="shared" si="5"/>
        <v>3404-E</v>
      </c>
      <c r="D100" s="110" t="s">
        <v>147</v>
      </c>
    </row>
    <row r="101" spans="1:4">
      <c r="A101" s="113">
        <v>3</v>
      </c>
      <c r="B101" t="s">
        <v>230</v>
      </c>
      <c r="C101" s="110" t="str">
        <f t="shared" si="5"/>
        <v>3405-E</v>
      </c>
      <c r="D101" s="110" t="s">
        <v>147</v>
      </c>
    </row>
    <row r="102" spans="1:4">
      <c r="A102" s="113">
        <v>3</v>
      </c>
      <c r="B102" t="s">
        <v>231</v>
      </c>
      <c r="C102" s="110" t="str">
        <f t="shared" ref="C102:C104" si="6">A102&amp;B102</f>
        <v>3501/1-E</v>
      </c>
      <c r="D102" s="110" t="s">
        <v>147</v>
      </c>
    </row>
    <row r="103" spans="1:4">
      <c r="A103" s="113">
        <v>3</v>
      </c>
      <c r="B103" t="s">
        <v>232</v>
      </c>
      <c r="C103" s="110" t="str">
        <f t="shared" si="6"/>
        <v>3501/2-E</v>
      </c>
      <c r="D103" s="110" t="s">
        <v>147</v>
      </c>
    </row>
    <row r="104" spans="1:4">
      <c r="A104" s="113">
        <v>3</v>
      </c>
      <c r="B104" t="s">
        <v>233</v>
      </c>
      <c r="C104" s="110" t="str">
        <f t="shared" si="6"/>
        <v>3504/1-E</v>
      </c>
      <c r="D104" s="110" t="s">
        <v>147</v>
      </c>
    </row>
    <row r="105" spans="1:4">
      <c r="A105" s="113">
        <v>3</v>
      </c>
      <c r="B105" t="s">
        <v>234</v>
      </c>
      <c r="C105" s="110" t="str">
        <f t="shared" ref="C105:C115" si="7">A105&amp;B105</f>
        <v>3504/2-E</v>
      </c>
      <c r="D105" s="110" t="s">
        <v>147</v>
      </c>
    </row>
    <row r="106" spans="1:4">
      <c r="A106" s="111">
        <v>4</v>
      </c>
      <c r="B106" s="110">
        <v>401</v>
      </c>
      <c r="C106" s="110" t="str">
        <f t="shared" si="7"/>
        <v>4401</v>
      </c>
      <c r="D106" s="110" t="s">
        <v>147</v>
      </c>
    </row>
    <row r="107" spans="1:4">
      <c r="A107" s="111">
        <v>4</v>
      </c>
      <c r="B107" s="110">
        <v>403</v>
      </c>
      <c r="C107" s="110" t="str">
        <f t="shared" si="7"/>
        <v>4403</v>
      </c>
      <c r="D107" s="110" t="s">
        <v>147</v>
      </c>
    </row>
    <row r="108" spans="1:4">
      <c r="A108" s="111">
        <v>4</v>
      </c>
      <c r="B108" s="110">
        <v>404</v>
      </c>
      <c r="C108" s="110" t="str">
        <f t="shared" si="7"/>
        <v>4404</v>
      </c>
      <c r="D108" s="110" t="s">
        <v>147</v>
      </c>
    </row>
    <row r="109" spans="1:4">
      <c r="A109" s="111">
        <v>4</v>
      </c>
      <c r="B109" s="110">
        <v>501</v>
      </c>
      <c r="C109" s="110" t="str">
        <f t="shared" si="7"/>
        <v>4501</v>
      </c>
      <c r="D109" s="110" t="s">
        <v>147</v>
      </c>
    </row>
    <row r="110" spans="1:4">
      <c r="A110" s="111">
        <v>4</v>
      </c>
      <c r="B110" s="110">
        <v>502</v>
      </c>
      <c r="C110" s="110" t="str">
        <f t="shared" si="7"/>
        <v>4502</v>
      </c>
      <c r="D110" s="110" t="s">
        <v>147</v>
      </c>
    </row>
    <row r="111" spans="1:4">
      <c r="A111" s="111">
        <v>4</v>
      </c>
      <c r="B111" s="110">
        <v>503</v>
      </c>
      <c r="C111" s="110" t="str">
        <f t="shared" si="7"/>
        <v>4503</v>
      </c>
      <c r="D111" s="110" t="s">
        <v>147</v>
      </c>
    </row>
    <row r="112" spans="1:4">
      <c r="A112" s="111">
        <v>4</v>
      </c>
      <c r="B112">
        <v>504</v>
      </c>
      <c r="C112" s="110" t="str">
        <f t="shared" si="7"/>
        <v>4504</v>
      </c>
      <c r="D112" s="110" t="s">
        <v>147</v>
      </c>
    </row>
    <row r="113" spans="1:4">
      <c r="A113" s="111">
        <v>4</v>
      </c>
      <c r="B113">
        <v>601</v>
      </c>
      <c r="C113" s="110" t="str">
        <f t="shared" si="7"/>
        <v>4601</v>
      </c>
      <c r="D113" s="110" t="s">
        <v>147</v>
      </c>
    </row>
    <row r="114" spans="1:4">
      <c r="A114" s="111">
        <v>4</v>
      </c>
      <c r="B114">
        <v>602</v>
      </c>
      <c r="C114" s="110" t="str">
        <f t="shared" si="7"/>
        <v>4602</v>
      </c>
      <c r="D114" s="110" t="s">
        <v>147</v>
      </c>
    </row>
    <row r="115" spans="1:4">
      <c r="A115" s="111">
        <v>4</v>
      </c>
      <c r="B115">
        <v>603</v>
      </c>
      <c r="C115" s="110" t="str">
        <f t="shared" si="7"/>
        <v>4603</v>
      </c>
      <c r="D115" s="110" t="s">
        <v>147</v>
      </c>
    </row>
    <row r="116" spans="1:4">
      <c r="A116" s="112">
        <v>5</v>
      </c>
      <c r="B116" s="110">
        <v>201</v>
      </c>
      <c r="C116" s="110" t="str">
        <f t="shared" ref="C116:C133" si="8">A116&amp;B116</f>
        <v>5201</v>
      </c>
      <c r="D116" s="110" t="s">
        <v>147</v>
      </c>
    </row>
    <row r="117" spans="1:4">
      <c r="A117" s="112">
        <v>5</v>
      </c>
      <c r="B117" s="110">
        <v>202</v>
      </c>
      <c r="C117" s="110" t="str">
        <f t="shared" si="8"/>
        <v>5202</v>
      </c>
      <c r="D117" s="110" t="s">
        <v>147</v>
      </c>
    </row>
    <row r="118" spans="1:4">
      <c r="A118" s="112">
        <v>5</v>
      </c>
      <c r="B118" s="110">
        <v>203</v>
      </c>
      <c r="C118" s="110" t="str">
        <f t="shared" si="8"/>
        <v>5203</v>
      </c>
      <c r="D118" s="110" t="s">
        <v>147</v>
      </c>
    </row>
    <row r="119" spans="1:4">
      <c r="A119" s="112">
        <v>5</v>
      </c>
      <c r="B119" s="110">
        <v>204</v>
      </c>
      <c r="C119" s="110" t="str">
        <f t="shared" si="8"/>
        <v>5204</v>
      </c>
      <c r="D119" s="110" t="s">
        <v>147</v>
      </c>
    </row>
    <row r="120" spans="1:4">
      <c r="A120" s="112">
        <v>5</v>
      </c>
      <c r="B120" s="110">
        <v>205</v>
      </c>
      <c r="C120" s="110" t="str">
        <f t="shared" si="8"/>
        <v>5205</v>
      </c>
      <c r="D120" s="110" t="s">
        <v>147</v>
      </c>
    </row>
    <row r="121" spans="1:4">
      <c r="A121" s="112">
        <v>5</v>
      </c>
      <c r="B121" s="110">
        <v>206</v>
      </c>
      <c r="C121" s="110" t="str">
        <f t="shared" si="8"/>
        <v>5206</v>
      </c>
      <c r="D121" s="110" t="s">
        <v>147</v>
      </c>
    </row>
    <row r="122" spans="1:4">
      <c r="A122" s="112">
        <v>5</v>
      </c>
      <c r="B122">
        <v>301</v>
      </c>
      <c r="C122" s="110" t="str">
        <f t="shared" si="8"/>
        <v>5301</v>
      </c>
      <c r="D122" s="110" t="s">
        <v>147</v>
      </c>
    </row>
    <row r="123" spans="1:4">
      <c r="A123" s="112">
        <v>5</v>
      </c>
      <c r="B123">
        <v>302</v>
      </c>
      <c r="C123" s="110" t="str">
        <f t="shared" si="8"/>
        <v>5302</v>
      </c>
      <c r="D123" s="110" t="s">
        <v>147</v>
      </c>
    </row>
    <row r="124" spans="1:4">
      <c r="A124" s="112">
        <v>5</v>
      </c>
      <c r="B124">
        <v>303</v>
      </c>
      <c r="C124" s="110" t="str">
        <f t="shared" si="8"/>
        <v>5303</v>
      </c>
      <c r="D124" s="110" t="s">
        <v>147</v>
      </c>
    </row>
    <row r="125" spans="1:4">
      <c r="A125" s="112">
        <v>5</v>
      </c>
      <c r="B125">
        <v>304</v>
      </c>
      <c r="C125" s="110" t="str">
        <f t="shared" si="8"/>
        <v>5304</v>
      </c>
      <c r="D125" s="110" t="s">
        <v>147</v>
      </c>
    </row>
    <row r="126" spans="1:4">
      <c r="A126" s="112">
        <v>5</v>
      </c>
      <c r="B126">
        <v>305</v>
      </c>
      <c r="C126" s="110" t="str">
        <f t="shared" si="8"/>
        <v>5305</v>
      </c>
      <c r="D126" s="110" t="s">
        <v>147</v>
      </c>
    </row>
    <row r="127" spans="1:4">
      <c r="A127" s="112">
        <v>5</v>
      </c>
      <c r="B127">
        <v>306</v>
      </c>
      <c r="C127" s="110" t="str">
        <f t="shared" si="8"/>
        <v>5306</v>
      </c>
      <c r="D127" s="110" t="s">
        <v>147</v>
      </c>
    </row>
    <row r="128" spans="1:4">
      <c r="A128" s="112">
        <v>5</v>
      </c>
      <c r="B128">
        <v>404</v>
      </c>
      <c r="C128" s="110" t="str">
        <f t="shared" si="8"/>
        <v>5404</v>
      </c>
      <c r="D128" s="110" t="s">
        <v>147</v>
      </c>
    </row>
    <row r="129" spans="1:4">
      <c r="A129" s="112">
        <v>5</v>
      </c>
      <c r="B129">
        <v>405</v>
      </c>
      <c r="C129" s="110" t="str">
        <f t="shared" si="8"/>
        <v>5405</v>
      </c>
      <c r="D129" s="110" t="s">
        <v>147</v>
      </c>
    </row>
    <row r="130" spans="1:4">
      <c r="A130" s="112">
        <v>5</v>
      </c>
      <c r="B130">
        <v>406</v>
      </c>
      <c r="C130" s="110" t="str">
        <f t="shared" si="8"/>
        <v>5406</v>
      </c>
      <c r="D130" s="110" t="s">
        <v>147</v>
      </c>
    </row>
    <row r="131" spans="1:4">
      <c r="A131" s="112">
        <v>5</v>
      </c>
      <c r="B131">
        <v>504</v>
      </c>
      <c r="C131" s="110" t="str">
        <f t="shared" si="8"/>
        <v>5504</v>
      </c>
      <c r="D131" s="110" t="s">
        <v>147</v>
      </c>
    </row>
    <row r="132" spans="1:4">
      <c r="A132" s="112">
        <v>5</v>
      </c>
      <c r="B132">
        <v>505</v>
      </c>
      <c r="C132" s="110" t="str">
        <f t="shared" si="8"/>
        <v>5505</v>
      </c>
      <c r="D132" s="110" t="s">
        <v>147</v>
      </c>
    </row>
    <row r="133" spans="1:4">
      <c r="A133" s="112">
        <v>5</v>
      </c>
      <c r="B133">
        <v>506</v>
      </c>
      <c r="C133" s="110" t="str">
        <f t="shared" si="8"/>
        <v>5506</v>
      </c>
      <c r="D133" s="110" t="s">
        <v>147</v>
      </c>
    </row>
    <row r="134" spans="1:4">
      <c r="A134" s="112">
        <v>5</v>
      </c>
      <c r="B134">
        <v>601</v>
      </c>
      <c r="C134" s="110" t="str">
        <f t="shared" ref="C134:C145" si="9">A134&amp;B134</f>
        <v>5601</v>
      </c>
      <c r="D134" s="110" t="s">
        <v>147</v>
      </c>
    </row>
    <row r="135" spans="1:4">
      <c r="A135" s="112">
        <v>5</v>
      </c>
      <c r="B135">
        <v>602</v>
      </c>
      <c r="C135" s="110" t="str">
        <f t="shared" si="9"/>
        <v>5602</v>
      </c>
      <c r="D135" s="110" t="s">
        <v>147</v>
      </c>
    </row>
    <row r="136" spans="1:4">
      <c r="A136" s="112">
        <v>5</v>
      </c>
      <c r="B136">
        <v>603</v>
      </c>
      <c r="C136" s="110" t="str">
        <f t="shared" si="9"/>
        <v>5603</v>
      </c>
      <c r="D136" s="110" t="s">
        <v>147</v>
      </c>
    </row>
    <row r="137" spans="1:4">
      <c r="A137" s="112">
        <v>5</v>
      </c>
      <c r="B137">
        <v>604</v>
      </c>
      <c r="C137" s="110" t="str">
        <f t="shared" si="9"/>
        <v>5604</v>
      </c>
      <c r="D137" s="110" t="s">
        <v>147</v>
      </c>
    </row>
    <row r="138" spans="1:4">
      <c r="A138" s="112">
        <v>5</v>
      </c>
      <c r="B138">
        <v>605</v>
      </c>
      <c r="C138" s="110" t="str">
        <f t="shared" si="9"/>
        <v>5605</v>
      </c>
      <c r="D138" s="110" t="s">
        <v>147</v>
      </c>
    </row>
    <row r="139" spans="1:4">
      <c r="A139" s="112">
        <v>5</v>
      </c>
      <c r="B139">
        <v>606</v>
      </c>
      <c r="C139" s="110" t="str">
        <f t="shared" si="9"/>
        <v>5606</v>
      </c>
      <c r="D139" s="110" t="s">
        <v>147</v>
      </c>
    </row>
    <row r="140" spans="1:4">
      <c r="A140" s="112">
        <v>5</v>
      </c>
      <c r="B140" t="s">
        <v>169</v>
      </c>
      <c r="C140" s="110" t="str">
        <f t="shared" si="9"/>
        <v>5401/1</v>
      </c>
      <c r="D140" s="110" t="s">
        <v>147</v>
      </c>
    </row>
    <row r="141" spans="1:4">
      <c r="A141" s="112">
        <v>5</v>
      </c>
      <c r="B141" t="s">
        <v>170</v>
      </c>
      <c r="C141" s="110" t="str">
        <f t="shared" si="9"/>
        <v>5401/2</v>
      </c>
      <c r="D141" s="110" t="s">
        <v>147</v>
      </c>
    </row>
    <row r="142" spans="1:4">
      <c r="A142" s="112">
        <v>5</v>
      </c>
      <c r="B142" t="s">
        <v>188</v>
      </c>
      <c r="C142" s="110" t="str">
        <f t="shared" ref="C142:C143" si="10">A142&amp;B142</f>
        <v>5401/3</v>
      </c>
      <c r="D142" s="110" t="s">
        <v>147</v>
      </c>
    </row>
    <row r="143" spans="1:4">
      <c r="A143" s="112">
        <v>5</v>
      </c>
      <c r="B143" t="s">
        <v>171</v>
      </c>
      <c r="C143" s="110" t="str">
        <f t="shared" si="10"/>
        <v>5501/1</v>
      </c>
      <c r="D143" s="110" t="s">
        <v>147</v>
      </c>
    </row>
    <row r="144" spans="1:4">
      <c r="A144" s="112">
        <v>5</v>
      </c>
      <c r="B144" t="s">
        <v>172</v>
      </c>
      <c r="C144" s="110" t="str">
        <f t="shared" ref="C144" si="11">A144&amp;B144</f>
        <v>5501/2</v>
      </c>
      <c r="D144" s="110" t="s">
        <v>147</v>
      </c>
    </row>
    <row r="145" spans="1:4">
      <c r="A145" s="112">
        <v>5</v>
      </c>
      <c r="B145" t="s">
        <v>189</v>
      </c>
      <c r="C145" s="110" t="str">
        <f t="shared" si="9"/>
        <v>5501/3</v>
      </c>
      <c r="D145" s="110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9"/>
  <sheetViews>
    <sheetView tabSelected="1" workbookViewId="0">
      <selection activeCell="L13" sqref="L13"/>
    </sheetView>
  </sheetViews>
  <sheetFormatPr defaultRowHeight="15"/>
  <cols>
    <col min="1" max="1" width="4.42578125" bestFit="1" customWidth="1"/>
    <col min="2" max="2" width="10.42578125" bestFit="1" customWidth="1"/>
    <col min="3" max="3" width="17.710937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19" t="s">
        <v>7</v>
      </c>
      <c r="C1" s="119"/>
      <c r="D1" s="120" t="s">
        <v>243</v>
      </c>
      <c r="E1" s="120"/>
      <c r="F1" s="120"/>
      <c r="G1" s="120"/>
      <c r="H1" s="120"/>
      <c r="I1" s="120"/>
      <c r="J1" s="120"/>
      <c r="K1" s="120"/>
      <c r="L1" s="120"/>
      <c r="M1" s="120"/>
      <c r="N1" s="95" t="s">
        <v>502</v>
      </c>
    </row>
    <row r="2" spans="1:17" s="1" customFormat="1">
      <c r="B2" s="119" t="s">
        <v>8</v>
      </c>
      <c r="C2" s="119"/>
      <c r="D2" s="2" t="s">
        <v>510</v>
      </c>
      <c r="E2" s="120" t="s">
        <v>511</v>
      </c>
      <c r="F2" s="120"/>
      <c r="G2" s="120"/>
      <c r="H2" s="120"/>
      <c r="I2" s="120"/>
      <c r="J2" s="120"/>
      <c r="K2" s="120"/>
      <c r="L2" s="120"/>
      <c r="M2" s="120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512</v>
      </c>
      <c r="C3" s="121" t="s">
        <v>513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3" t="s">
        <v>11</v>
      </c>
      <c r="O3" s="3" t="s">
        <v>10</v>
      </c>
      <c r="P3" s="3">
        <v>1</v>
      </c>
    </row>
    <row r="4" spans="1:17" s="5" customFormat="1" ht="18.75" customHeight="1">
      <c r="A4" s="122" t="s">
        <v>514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18" t="s">
        <v>0</v>
      </c>
      <c r="B6" s="117" t="s">
        <v>13</v>
      </c>
      <c r="C6" s="123" t="s">
        <v>3</v>
      </c>
      <c r="D6" s="124" t="s">
        <v>4</v>
      </c>
      <c r="E6" s="117" t="s">
        <v>18</v>
      </c>
      <c r="F6" s="117" t="s">
        <v>19</v>
      </c>
      <c r="G6" s="130" t="s">
        <v>241</v>
      </c>
      <c r="H6" s="125" t="s">
        <v>242</v>
      </c>
      <c r="I6" s="117" t="s">
        <v>14</v>
      </c>
      <c r="J6" s="132" t="s">
        <v>6</v>
      </c>
      <c r="K6" s="132"/>
      <c r="L6" s="132"/>
      <c r="M6" s="132"/>
      <c r="N6" s="133" t="s">
        <v>15</v>
      </c>
      <c r="O6" s="134"/>
      <c r="P6" s="135"/>
    </row>
    <row r="7" spans="1:17" ht="27" customHeight="1">
      <c r="A7" s="118"/>
      <c r="B7" s="118"/>
      <c r="C7" s="123"/>
      <c r="D7" s="124"/>
      <c r="E7" s="118"/>
      <c r="F7" s="118"/>
      <c r="G7" s="131"/>
      <c r="H7" s="126"/>
      <c r="I7" s="118"/>
      <c r="J7" s="7" t="s">
        <v>238</v>
      </c>
      <c r="K7" s="7" t="s">
        <v>239</v>
      </c>
      <c r="L7" s="114" t="s">
        <v>240</v>
      </c>
      <c r="M7" s="7" t="s">
        <v>17</v>
      </c>
      <c r="N7" s="136"/>
      <c r="O7" s="137"/>
      <c r="P7" s="138"/>
    </row>
    <row r="8" spans="1:17" ht="20.100000000000001" customHeight="1">
      <c r="A8" s="8">
        <v>1</v>
      </c>
      <c r="B8" s="15">
        <v>29211164800</v>
      </c>
      <c r="C8" s="115" t="s">
        <v>244</v>
      </c>
      <c r="D8" s="116" t="s">
        <v>245</v>
      </c>
      <c r="E8" s="16" t="s">
        <v>246</v>
      </c>
      <c r="F8" s="16" t="s">
        <v>501</v>
      </c>
      <c r="G8" s="9"/>
      <c r="H8" s="9"/>
      <c r="I8" s="10"/>
      <c r="J8" s="10"/>
      <c r="K8" s="10"/>
      <c r="L8" s="10"/>
      <c r="M8" s="10"/>
      <c r="N8" s="139" t="s">
        <v>515</v>
      </c>
      <c r="O8" s="140"/>
      <c r="P8" s="141"/>
      <c r="Q8" t="s">
        <v>516</v>
      </c>
    </row>
    <row r="9" spans="1:17" ht="20.100000000000001" customHeight="1">
      <c r="A9" s="8">
        <v>2</v>
      </c>
      <c r="B9" s="15">
        <v>29211158850</v>
      </c>
      <c r="C9" s="115" t="s">
        <v>247</v>
      </c>
      <c r="D9" s="116" t="s">
        <v>248</v>
      </c>
      <c r="E9" s="16" t="s">
        <v>246</v>
      </c>
      <c r="F9" s="16" t="s">
        <v>501</v>
      </c>
      <c r="G9" s="9"/>
      <c r="H9" s="9"/>
      <c r="I9" s="10"/>
      <c r="J9" s="10"/>
      <c r="K9" s="10"/>
      <c r="L9" s="10"/>
      <c r="M9" s="10"/>
      <c r="N9" s="127" t="s">
        <v>515</v>
      </c>
      <c r="O9" s="128"/>
      <c r="P9" s="129"/>
      <c r="Q9" t="s">
        <v>516</v>
      </c>
    </row>
    <row r="10" spans="1:17" ht="20.100000000000001" customHeight="1">
      <c r="A10" s="8">
        <v>3</v>
      </c>
      <c r="B10" s="15">
        <v>29211555903</v>
      </c>
      <c r="C10" s="115" t="s">
        <v>249</v>
      </c>
      <c r="D10" s="116" t="s">
        <v>248</v>
      </c>
      <c r="E10" s="16" t="s">
        <v>246</v>
      </c>
      <c r="F10" s="16" t="s">
        <v>501</v>
      </c>
      <c r="G10" s="9"/>
      <c r="H10" s="9"/>
      <c r="I10" s="10"/>
      <c r="J10" s="10"/>
      <c r="K10" s="10"/>
      <c r="L10" s="10"/>
      <c r="M10" s="10"/>
      <c r="N10" s="127" t="s">
        <v>515</v>
      </c>
      <c r="O10" s="128"/>
      <c r="P10" s="129"/>
      <c r="Q10" t="s">
        <v>516</v>
      </c>
    </row>
    <row r="11" spans="1:17" ht="20.100000000000001" customHeight="1">
      <c r="A11" s="8">
        <v>4</v>
      </c>
      <c r="B11" s="15">
        <v>29211165254</v>
      </c>
      <c r="C11" s="115" t="s">
        <v>250</v>
      </c>
      <c r="D11" s="116" t="s">
        <v>251</v>
      </c>
      <c r="E11" s="16" t="s">
        <v>246</v>
      </c>
      <c r="F11" s="16" t="s">
        <v>501</v>
      </c>
      <c r="G11" s="9"/>
      <c r="H11" s="9"/>
      <c r="I11" s="10"/>
      <c r="J11" s="10"/>
      <c r="K11" s="10"/>
      <c r="L11" s="10"/>
      <c r="M11" s="10"/>
      <c r="N11" s="127" t="s">
        <v>515</v>
      </c>
      <c r="O11" s="128"/>
      <c r="P11" s="129"/>
      <c r="Q11" t="s">
        <v>516</v>
      </c>
    </row>
    <row r="12" spans="1:17" ht="20.100000000000001" customHeight="1">
      <c r="A12" s="8">
        <v>5</v>
      </c>
      <c r="B12" s="15">
        <v>29211152578</v>
      </c>
      <c r="C12" s="115" t="s">
        <v>252</v>
      </c>
      <c r="D12" s="116" t="s">
        <v>253</v>
      </c>
      <c r="E12" s="16" t="s">
        <v>246</v>
      </c>
      <c r="F12" s="16" t="s">
        <v>501</v>
      </c>
      <c r="G12" s="9"/>
      <c r="H12" s="9"/>
      <c r="I12" s="10"/>
      <c r="J12" s="10"/>
      <c r="K12" s="10"/>
      <c r="L12" s="10"/>
      <c r="M12" s="10"/>
      <c r="N12" s="127" t="s">
        <v>515</v>
      </c>
      <c r="O12" s="128"/>
      <c r="P12" s="129"/>
      <c r="Q12" t="s">
        <v>516</v>
      </c>
    </row>
    <row r="13" spans="1:17" ht="20.100000000000001" customHeight="1">
      <c r="A13" s="8">
        <v>6</v>
      </c>
      <c r="B13" s="15">
        <v>29211158800</v>
      </c>
      <c r="C13" s="115" t="s">
        <v>254</v>
      </c>
      <c r="D13" s="116" t="s">
        <v>255</v>
      </c>
      <c r="E13" s="16" t="s">
        <v>246</v>
      </c>
      <c r="F13" s="16" t="s">
        <v>501</v>
      </c>
      <c r="G13" s="9"/>
      <c r="H13" s="9"/>
      <c r="I13" s="10"/>
      <c r="J13" s="10"/>
      <c r="K13" s="10"/>
      <c r="L13" s="10"/>
      <c r="M13" s="10"/>
      <c r="N13" s="127" t="s">
        <v>515</v>
      </c>
      <c r="O13" s="128"/>
      <c r="P13" s="129"/>
      <c r="Q13" t="s">
        <v>516</v>
      </c>
    </row>
    <row r="14" spans="1:17" ht="20.100000000000001" customHeight="1">
      <c r="A14" s="8">
        <v>7</v>
      </c>
      <c r="B14" s="15">
        <v>29211164797</v>
      </c>
      <c r="C14" s="115" t="s">
        <v>256</v>
      </c>
      <c r="D14" s="116" t="s">
        <v>257</v>
      </c>
      <c r="E14" s="16" t="s">
        <v>246</v>
      </c>
      <c r="F14" s="16" t="s">
        <v>501</v>
      </c>
      <c r="G14" s="9"/>
      <c r="H14" s="9"/>
      <c r="I14" s="10"/>
      <c r="J14" s="10"/>
      <c r="K14" s="10"/>
      <c r="L14" s="10"/>
      <c r="M14" s="10"/>
      <c r="N14" s="127" t="s">
        <v>515</v>
      </c>
      <c r="O14" s="128"/>
      <c r="P14" s="129"/>
      <c r="Q14" t="s">
        <v>516</v>
      </c>
    </row>
    <row r="15" spans="1:17" ht="20.100000000000001" customHeight="1">
      <c r="A15" s="8">
        <v>8</v>
      </c>
      <c r="B15" s="15">
        <v>29219052500</v>
      </c>
      <c r="C15" s="115" t="s">
        <v>258</v>
      </c>
      <c r="D15" s="116" t="s">
        <v>259</v>
      </c>
      <c r="E15" s="16" t="s">
        <v>246</v>
      </c>
      <c r="F15" s="16" t="s">
        <v>501</v>
      </c>
      <c r="G15" s="9"/>
      <c r="H15" s="9"/>
      <c r="I15" s="10"/>
      <c r="J15" s="10"/>
      <c r="K15" s="10"/>
      <c r="L15" s="10"/>
      <c r="M15" s="10"/>
      <c r="N15" s="127" t="s">
        <v>515</v>
      </c>
      <c r="O15" s="128"/>
      <c r="P15" s="129"/>
      <c r="Q15" t="s">
        <v>516</v>
      </c>
    </row>
    <row r="16" spans="1:17" ht="20.100000000000001" customHeight="1">
      <c r="A16" s="8">
        <v>9</v>
      </c>
      <c r="B16" s="15">
        <v>29211156881</v>
      </c>
      <c r="C16" s="115" t="s">
        <v>260</v>
      </c>
      <c r="D16" s="116" t="s">
        <v>261</v>
      </c>
      <c r="E16" s="16" t="s">
        <v>246</v>
      </c>
      <c r="F16" s="16" t="s">
        <v>501</v>
      </c>
      <c r="G16" s="9"/>
      <c r="H16" s="9"/>
      <c r="I16" s="10"/>
      <c r="J16" s="10"/>
      <c r="K16" s="10"/>
      <c r="L16" s="10"/>
      <c r="M16" s="10"/>
      <c r="N16" s="127" t="s">
        <v>515</v>
      </c>
      <c r="O16" s="128"/>
      <c r="P16" s="129"/>
      <c r="Q16" t="s">
        <v>516</v>
      </c>
    </row>
    <row r="17" spans="1:17" ht="20.100000000000001" customHeight="1">
      <c r="A17" s="8">
        <v>10</v>
      </c>
      <c r="B17" s="15">
        <v>29211156669</v>
      </c>
      <c r="C17" s="115" t="s">
        <v>262</v>
      </c>
      <c r="D17" s="116" t="s">
        <v>263</v>
      </c>
      <c r="E17" s="16" t="s">
        <v>246</v>
      </c>
      <c r="F17" s="16" t="s">
        <v>501</v>
      </c>
      <c r="G17" s="9"/>
      <c r="H17" s="9"/>
      <c r="I17" s="10"/>
      <c r="J17" s="10"/>
      <c r="K17" s="10"/>
      <c r="L17" s="10"/>
      <c r="M17" s="10"/>
      <c r="N17" s="127" t="s">
        <v>515</v>
      </c>
      <c r="O17" s="128"/>
      <c r="P17" s="129"/>
      <c r="Q17" t="s">
        <v>516</v>
      </c>
    </row>
    <row r="18" spans="1:17" ht="20.100000000000001" customHeight="1">
      <c r="A18" s="8">
        <v>11</v>
      </c>
      <c r="B18" s="15">
        <v>29211155627</v>
      </c>
      <c r="C18" s="115" t="s">
        <v>264</v>
      </c>
      <c r="D18" s="116" t="s">
        <v>265</v>
      </c>
      <c r="E18" s="16" t="s">
        <v>246</v>
      </c>
      <c r="F18" s="16" t="s">
        <v>501</v>
      </c>
      <c r="G18" s="9"/>
      <c r="H18" s="9"/>
      <c r="I18" s="10"/>
      <c r="J18" s="10"/>
      <c r="K18" s="10"/>
      <c r="L18" s="10"/>
      <c r="M18" s="10"/>
      <c r="N18" s="127" t="s">
        <v>515</v>
      </c>
      <c r="O18" s="128"/>
      <c r="P18" s="129"/>
      <c r="Q18" t="s">
        <v>516</v>
      </c>
    </row>
    <row r="19" spans="1:17" ht="20.100000000000001" customHeight="1">
      <c r="A19" s="8">
        <v>12</v>
      </c>
      <c r="B19" s="15">
        <v>29219065409</v>
      </c>
      <c r="C19" s="115" t="s">
        <v>266</v>
      </c>
      <c r="D19" s="116" t="s">
        <v>267</v>
      </c>
      <c r="E19" s="16" t="s">
        <v>246</v>
      </c>
      <c r="F19" s="16" t="s">
        <v>501</v>
      </c>
      <c r="G19" s="9"/>
      <c r="H19" s="9"/>
      <c r="I19" s="10"/>
      <c r="J19" s="10"/>
      <c r="K19" s="10"/>
      <c r="L19" s="10"/>
      <c r="M19" s="10"/>
      <c r="N19" s="127" t="s">
        <v>515</v>
      </c>
      <c r="O19" s="128"/>
      <c r="P19" s="129"/>
      <c r="Q19" t="s">
        <v>516</v>
      </c>
    </row>
    <row r="20" spans="1:17" ht="20.100000000000001" customHeight="1">
      <c r="A20" s="8">
        <v>13</v>
      </c>
      <c r="B20" s="15">
        <v>29211155726</v>
      </c>
      <c r="C20" s="115" t="s">
        <v>268</v>
      </c>
      <c r="D20" s="116" t="s">
        <v>269</v>
      </c>
      <c r="E20" s="16" t="s">
        <v>246</v>
      </c>
      <c r="F20" s="16" t="s">
        <v>501</v>
      </c>
      <c r="G20" s="9"/>
      <c r="H20" s="9"/>
      <c r="I20" s="10"/>
      <c r="J20" s="10"/>
      <c r="K20" s="10"/>
      <c r="L20" s="10"/>
      <c r="M20" s="10"/>
      <c r="N20" s="127" t="s">
        <v>515</v>
      </c>
      <c r="O20" s="128"/>
      <c r="P20" s="129"/>
      <c r="Q20" t="s">
        <v>516</v>
      </c>
    </row>
    <row r="21" spans="1:17" ht="20.100000000000001" customHeight="1">
      <c r="A21" s="8">
        <v>14</v>
      </c>
      <c r="B21" s="15">
        <v>29211158803</v>
      </c>
      <c r="C21" s="115" t="s">
        <v>270</v>
      </c>
      <c r="D21" s="116" t="s">
        <v>269</v>
      </c>
      <c r="E21" s="16" t="s">
        <v>246</v>
      </c>
      <c r="F21" s="16" t="s">
        <v>501</v>
      </c>
      <c r="G21" s="9"/>
      <c r="H21" s="9"/>
      <c r="I21" s="10"/>
      <c r="J21" s="10"/>
      <c r="K21" s="10"/>
      <c r="L21" s="10"/>
      <c r="M21" s="10"/>
      <c r="N21" s="127" t="s">
        <v>515</v>
      </c>
      <c r="O21" s="128"/>
      <c r="P21" s="129"/>
      <c r="Q21" t="s">
        <v>516</v>
      </c>
    </row>
    <row r="22" spans="1:17" ht="20.100000000000001" customHeight="1">
      <c r="A22" s="8">
        <v>15</v>
      </c>
      <c r="B22" s="15">
        <v>29211154576</v>
      </c>
      <c r="C22" s="115" t="s">
        <v>271</v>
      </c>
      <c r="D22" s="116" t="s">
        <v>272</v>
      </c>
      <c r="E22" s="16" t="s">
        <v>246</v>
      </c>
      <c r="F22" s="16" t="s">
        <v>501</v>
      </c>
      <c r="G22" s="9"/>
      <c r="H22" s="9"/>
      <c r="I22" s="10"/>
      <c r="J22" s="10"/>
      <c r="K22" s="10"/>
      <c r="L22" s="10"/>
      <c r="M22" s="10"/>
      <c r="N22" s="127" t="s">
        <v>515</v>
      </c>
      <c r="O22" s="128"/>
      <c r="P22" s="129"/>
      <c r="Q22" t="s">
        <v>516</v>
      </c>
    </row>
    <row r="23" spans="1:17" ht="20.100000000000001" customHeight="1">
      <c r="A23" s="8">
        <v>16</v>
      </c>
      <c r="B23" s="15">
        <v>29211158801</v>
      </c>
      <c r="C23" s="115" t="s">
        <v>273</v>
      </c>
      <c r="D23" s="116" t="s">
        <v>272</v>
      </c>
      <c r="E23" s="16" t="s">
        <v>246</v>
      </c>
      <c r="F23" s="16" t="s">
        <v>501</v>
      </c>
      <c r="G23" s="9"/>
      <c r="H23" s="9"/>
      <c r="I23" s="10"/>
      <c r="J23" s="10"/>
      <c r="K23" s="10"/>
      <c r="L23" s="10"/>
      <c r="M23" s="10"/>
      <c r="N23" s="127" t="s">
        <v>515</v>
      </c>
      <c r="O23" s="128"/>
      <c r="P23" s="129"/>
      <c r="Q23" t="s">
        <v>516</v>
      </c>
    </row>
    <row r="24" spans="1:17" ht="20.100000000000001" customHeight="1">
      <c r="A24" s="8">
        <v>17</v>
      </c>
      <c r="B24" s="15">
        <v>29211158907</v>
      </c>
      <c r="C24" s="115" t="s">
        <v>274</v>
      </c>
      <c r="D24" s="116" t="s">
        <v>272</v>
      </c>
      <c r="E24" s="16" t="s">
        <v>246</v>
      </c>
      <c r="F24" s="16" t="s">
        <v>501</v>
      </c>
      <c r="G24" s="9"/>
      <c r="H24" s="9"/>
      <c r="I24" s="10"/>
      <c r="J24" s="10"/>
      <c r="K24" s="10"/>
      <c r="L24" s="10"/>
      <c r="M24" s="10"/>
      <c r="N24" s="127" t="s">
        <v>515</v>
      </c>
      <c r="O24" s="128"/>
      <c r="P24" s="129"/>
      <c r="Q24" t="s">
        <v>516</v>
      </c>
    </row>
    <row r="25" spans="1:17" ht="20.100000000000001" customHeight="1">
      <c r="A25" s="8">
        <v>18</v>
      </c>
      <c r="B25" s="15">
        <v>29201158821</v>
      </c>
      <c r="C25" s="115" t="s">
        <v>275</v>
      </c>
      <c r="D25" s="116" t="s">
        <v>276</v>
      </c>
      <c r="E25" s="16" t="s">
        <v>246</v>
      </c>
      <c r="F25" s="16" t="s">
        <v>501</v>
      </c>
      <c r="G25" s="9"/>
      <c r="H25" s="9"/>
      <c r="I25" s="10"/>
      <c r="J25" s="10"/>
      <c r="K25" s="10"/>
      <c r="L25" s="10"/>
      <c r="M25" s="10"/>
      <c r="N25" s="127" t="s">
        <v>515</v>
      </c>
      <c r="O25" s="128"/>
      <c r="P25" s="129"/>
      <c r="Q25" t="s">
        <v>516</v>
      </c>
    </row>
    <row r="26" spans="1:17" ht="20.100000000000001" customHeight="1">
      <c r="A26" s="8">
        <v>19</v>
      </c>
      <c r="B26" s="15">
        <v>29211158990</v>
      </c>
      <c r="C26" s="115" t="s">
        <v>277</v>
      </c>
      <c r="D26" s="116" t="s">
        <v>278</v>
      </c>
      <c r="E26" s="16" t="s">
        <v>246</v>
      </c>
      <c r="F26" s="16" t="s">
        <v>501</v>
      </c>
      <c r="G26" s="9"/>
      <c r="H26" s="9"/>
      <c r="I26" s="10"/>
      <c r="J26" s="10"/>
      <c r="K26" s="10"/>
      <c r="L26" s="10"/>
      <c r="M26" s="10"/>
      <c r="N26" s="127" t="s">
        <v>515</v>
      </c>
      <c r="O26" s="128"/>
      <c r="P26" s="129"/>
      <c r="Q26" t="s">
        <v>516</v>
      </c>
    </row>
    <row r="27" spans="1:17" ht="20.100000000000001" customHeight="1">
      <c r="A27" s="8">
        <v>20</v>
      </c>
      <c r="B27" s="15">
        <v>29204665230</v>
      </c>
      <c r="C27" s="115" t="s">
        <v>279</v>
      </c>
      <c r="D27" s="116" t="s">
        <v>280</v>
      </c>
      <c r="E27" s="16" t="s">
        <v>246</v>
      </c>
      <c r="F27" s="16" t="s">
        <v>501</v>
      </c>
      <c r="G27" s="9"/>
      <c r="H27" s="9"/>
      <c r="I27" s="10"/>
      <c r="J27" s="10"/>
      <c r="K27" s="10"/>
      <c r="L27" s="10"/>
      <c r="M27" s="10"/>
      <c r="N27" s="127" t="s">
        <v>515</v>
      </c>
      <c r="O27" s="128"/>
      <c r="P27" s="129"/>
      <c r="Q27" t="s">
        <v>516</v>
      </c>
    </row>
    <row r="28" spans="1:17" ht="20.100000000000001" customHeight="1">
      <c r="A28" s="8">
        <v>21</v>
      </c>
      <c r="B28" s="15">
        <v>29211158948</v>
      </c>
      <c r="C28" s="115" t="s">
        <v>281</v>
      </c>
      <c r="D28" s="116" t="s">
        <v>282</v>
      </c>
      <c r="E28" s="16" t="s">
        <v>246</v>
      </c>
      <c r="F28" s="16" t="s">
        <v>501</v>
      </c>
      <c r="G28" s="9"/>
      <c r="H28" s="9"/>
      <c r="I28" s="10"/>
      <c r="J28" s="10"/>
      <c r="K28" s="10"/>
      <c r="L28" s="10"/>
      <c r="M28" s="10"/>
      <c r="N28" s="127" t="s">
        <v>515</v>
      </c>
      <c r="O28" s="128"/>
      <c r="P28" s="129"/>
      <c r="Q28" t="s">
        <v>516</v>
      </c>
    </row>
    <row r="29" spans="1:17" ht="20.100000000000001" customHeight="1">
      <c r="A29" s="8">
        <v>22</v>
      </c>
      <c r="B29" s="15">
        <v>29211364802</v>
      </c>
      <c r="C29" s="115" t="s">
        <v>250</v>
      </c>
      <c r="D29" s="116" t="s">
        <v>283</v>
      </c>
      <c r="E29" s="16" t="s">
        <v>246</v>
      </c>
      <c r="F29" s="16" t="s">
        <v>501</v>
      </c>
      <c r="G29" s="9"/>
      <c r="H29" s="9"/>
      <c r="I29" s="10"/>
      <c r="J29" s="10"/>
      <c r="K29" s="10"/>
      <c r="L29" s="10"/>
      <c r="M29" s="10"/>
      <c r="N29" s="127" t="s">
        <v>515</v>
      </c>
      <c r="O29" s="128"/>
      <c r="P29" s="129"/>
      <c r="Q29" t="s">
        <v>516</v>
      </c>
    </row>
    <row r="30" spans="1:17" ht="20.100000000000001" customHeight="1">
      <c r="A30" s="8">
        <v>23</v>
      </c>
      <c r="B30" s="15">
        <v>29211152977</v>
      </c>
      <c r="C30" s="115" t="s">
        <v>284</v>
      </c>
      <c r="D30" s="116" t="s">
        <v>285</v>
      </c>
      <c r="E30" s="16" t="s">
        <v>246</v>
      </c>
      <c r="F30" s="16" t="s">
        <v>501</v>
      </c>
      <c r="G30" s="9"/>
      <c r="H30" s="9"/>
      <c r="I30" s="10"/>
      <c r="J30" s="10"/>
      <c r="K30" s="10"/>
      <c r="L30" s="10"/>
      <c r="M30" s="10"/>
      <c r="N30" s="127" t="s">
        <v>515</v>
      </c>
      <c r="O30" s="128"/>
      <c r="P30" s="129"/>
      <c r="Q30" t="s">
        <v>516</v>
      </c>
    </row>
    <row r="31" spans="1:17" ht="20.100000000000001" customHeight="1">
      <c r="A31" s="8">
        <v>24</v>
      </c>
      <c r="B31" s="15">
        <v>29219052599</v>
      </c>
      <c r="C31" s="115" t="s">
        <v>286</v>
      </c>
      <c r="D31" s="116" t="s">
        <v>285</v>
      </c>
      <c r="E31" s="16" t="s">
        <v>246</v>
      </c>
      <c r="F31" s="16" t="s">
        <v>501</v>
      </c>
      <c r="G31" s="9"/>
      <c r="H31" s="9"/>
      <c r="I31" s="10"/>
      <c r="J31" s="10"/>
      <c r="K31" s="10"/>
      <c r="L31" s="10"/>
      <c r="M31" s="10"/>
      <c r="N31" s="127" t="s">
        <v>515</v>
      </c>
      <c r="O31" s="128"/>
      <c r="P31" s="129"/>
      <c r="Q31" t="s">
        <v>516</v>
      </c>
    </row>
    <row r="32" spans="1:17" ht="20.100000000000001" customHeight="1">
      <c r="A32" s="8">
        <v>25</v>
      </c>
      <c r="B32" s="15">
        <v>29211158401</v>
      </c>
      <c r="C32" s="115" t="s">
        <v>287</v>
      </c>
      <c r="D32" s="116" t="s">
        <v>288</v>
      </c>
      <c r="E32" s="16" t="s">
        <v>246</v>
      </c>
      <c r="F32" s="16" t="s">
        <v>501</v>
      </c>
      <c r="G32" s="9"/>
      <c r="H32" s="9"/>
      <c r="I32" s="10"/>
      <c r="J32" s="10"/>
      <c r="K32" s="10"/>
      <c r="L32" s="10"/>
      <c r="M32" s="10"/>
      <c r="N32" s="127" t="s">
        <v>515</v>
      </c>
      <c r="O32" s="128"/>
      <c r="P32" s="129"/>
      <c r="Q32" t="s">
        <v>516</v>
      </c>
    </row>
    <row r="33" spans="1:17" ht="20.100000000000001" customHeight="1">
      <c r="A33" s="8">
        <v>26</v>
      </c>
      <c r="B33" s="15">
        <v>29211158669</v>
      </c>
      <c r="C33" s="115" t="s">
        <v>289</v>
      </c>
      <c r="D33" s="116" t="s">
        <v>288</v>
      </c>
      <c r="E33" s="16" t="s">
        <v>246</v>
      </c>
      <c r="F33" s="16" t="s">
        <v>501</v>
      </c>
      <c r="G33" s="9"/>
      <c r="H33" s="9"/>
      <c r="I33" s="10"/>
      <c r="J33" s="10"/>
      <c r="K33" s="10"/>
      <c r="L33" s="10"/>
      <c r="M33" s="10"/>
      <c r="N33" s="127" t="s">
        <v>515</v>
      </c>
      <c r="O33" s="128"/>
      <c r="P33" s="129"/>
      <c r="Q33" t="s">
        <v>516</v>
      </c>
    </row>
    <row r="34" spans="1:17" ht="20.100000000000001" customHeight="1">
      <c r="A34" s="8">
        <v>27</v>
      </c>
      <c r="B34" s="15">
        <v>29211458179</v>
      </c>
      <c r="C34" s="115" t="s">
        <v>290</v>
      </c>
      <c r="D34" s="116" t="s">
        <v>288</v>
      </c>
      <c r="E34" s="16" t="s">
        <v>246</v>
      </c>
      <c r="F34" s="16" t="s">
        <v>501</v>
      </c>
      <c r="G34" s="9"/>
      <c r="H34" s="9"/>
      <c r="I34" s="10"/>
      <c r="J34" s="10"/>
      <c r="K34" s="10"/>
      <c r="L34" s="10"/>
      <c r="M34" s="10"/>
      <c r="N34" s="127" t="s">
        <v>515</v>
      </c>
      <c r="O34" s="128"/>
      <c r="P34" s="129"/>
      <c r="Q34" t="s">
        <v>516</v>
      </c>
    </row>
    <row r="35" spans="1:17" ht="20.100000000000001" customHeight="1">
      <c r="A35" s="8">
        <v>28</v>
      </c>
      <c r="B35" s="15">
        <v>29212257357</v>
      </c>
      <c r="C35" s="115" t="s">
        <v>291</v>
      </c>
      <c r="D35" s="116" t="s">
        <v>288</v>
      </c>
      <c r="E35" s="16" t="s">
        <v>246</v>
      </c>
      <c r="F35" s="16" t="s">
        <v>501</v>
      </c>
      <c r="G35" s="9"/>
      <c r="H35" s="9"/>
      <c r="I35" s="10"/>
      <c r="J35" s="10"/>
      <c r="K35" s="10"/>
      <c r="L35" s="10"/>
      <c r="M35" s="10"/>
      <c r="N35" s="127" t="s">
        <v>515</v>
      </c>
      <c r="O35" s="128"/>
      <c r="P35" s="129"/>
      <c r="Q35" t="s">
        <v>516</v>
      </c>
    </row>
    <row r="36" spans="1:17" ht="20.100000000000001" customHeight="1">
      <c r="A36" s="8">
        <v>29</v>
      </c>
      <c r="B36" s="15">
        <v>29219051745</v>
      </c>
      <c r="C36" s="115" t="s">
        <v>292</v>
      </c>
      <c r="D36" s="116" t="s">
        <v>288</v>
      </c>
      <c r="E36" s="16" t="s">
        <v>246</v>
      </c>
      <c r="F36" s="16" t="s">
        <v>501</v>
      </c>
      <c r="G36" s="9"/>
      <c r="H36" s="9"/>
      <c r="I36" s="10"/>
      <c r="J36" s="10"/>
      <c r="K36" s="10"/>
      <c r="L36" s="10"/>
      <c r="M36" s="10"/>
      <c r="N36" s="127" t="s">
        <v>515</v>
      </c>
      <c r="O36" s="128"/>
      <c r="P36" s="129"/>
      <c r="Q36" t="s">
        <v>516</v>
      </c>
    </row>
    <row r="37" spans="1:17" ht="20.100000000000001" customHeight="1">
      <c r="A37" s="11">
        <v>30</v>
      </c>
      <c r="B37" s="15">
        <v>29219053006</v>
      </c>
      <c r="C37" s="115" t="s">
        <v>293</v>
      </c>
      <c r="D37" s="116" t="s">
        <v>294</v>
      </c>
      <c r="E37" s="16" t="s">
        <v>246</v>
      </c>
      <c r="F37" s="16" t="s">
        <v>501</v>
      </c>
      <c r="G37" s="12"/>
      <c r="H37" s="12"/>
      <c r="I37" s="13"/>
      <c r="J37" s="13"/>
      <c r="K37" s="13"/>
      <c r="L37" s="13"/>
      <c r="M37" s="13"/>
      <c r="N37" s="127" t="s">
        <v>515</v>
      </c>
      <c r="O37" s="128"/>
      <c r="P37" s="129"/>
      <c r="Q37" t="s">
        <v>516</v>
      </c>
    </row>
    <row r="39" spans="1:17" s="1" customFormat="1" ht="14.25" customHeight="1">
      <c r="B39" s="119" t="s">
        <v>7</v>
      </c>
      <c r="C39" s="119"/>
      <c r="D39" s="120" t="s">
        <v>243</v>
      </c>
      <c r="E39" s="120"/>
      <c r="F39" s="120"/>
      <c r="G39" s="120"/>
      <c r="H39" s="120"/>
      <c r="I39" s="120"/>
      <c r="J39" s="120"/>
      <c r="K39" s="120"/>
      <c r="L39" s="120"/>
      <c r="M39" s="120"/>
      <c r="N39" s="95" t="s">
        <v>503</v>
      </c>
    </row>
    <row r="40" spans="1:17" s="1" customFormat="1">
      <c r="B40" s="119" t="s">
        <v>8</v>
      </c>
      <c r="C40" s="119"/>
      <c r="D40" s="2" t="s">
        <v>510</v>
      </c>
      <c r="E40" s="120" t="s">
        <v>511</v>
      </c>
      <c r="F40" s="120"/>
      <c r="G40" s="120"/>
      <c r="H40" s="120"/>
      <c r="I40" s="120"/>
      <c r="J40" s="120"/>
      <c r="K40" s="120"/>
      <c r="L40" s="120"/>
      <c r="M40" s="120"/>
      <c r="N40" s="3" t="s">
        <v>9</v>
      </c>
      <c r="O40" s="4" t="s">
        <v>10</v>
      </c>
      <c r="P40" s="4">
        <v>3</v>
      </c>
    </row>
    <row r="41" spans="1:17" s="5" customFormat="1" ht="18.75" customHeight="1">
      <c r="B41" s="6" t="s">
        <v>517</v>
      </c>
      <c r="C41" s="121" t="s">
        <v>513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3" t="s">
        <v>11</v>
      </c>
      <c r="O41" s="3" t="s">
        <v>10</v>
      </c>
      <c r="P41" s="3">
        <v>1</v>
      </c>
    </row>
    <row r="42" spans="1:17" s="5" customFormat="1" ht="18.75" customHeight="1">
      <c r="A42" s="122" t="s">
        <v>514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18" t="s">
        <v>0</v>
      </c>
      <c r="B44" s="117" t="s">
        <v>13</v>
      </c>
      <c r="C44" s="123" t="s">
        <v>3</v>
      </c>
      <c r="D44" s="124" t="s">
        <v>4</v>
      </c>
      <c r="E44" s="117" t="s">
        <v>18</v>
      </c>
      <c r="F44" s="117" t="s">
        <v>19</v>
      </c>
      <c r="G44" s="130" t="s">
        <v>241</v>
      </c>
      <c r="H44" s="125" t="s">
        <v>242</v>
      </c>
      <c r="I44" s="117" t="s">
        <v>14</v>
      </c>
      <c r="J44" s="132" t="s">
        <v>6</v>
      </c>
      <c r="K44" s="132"/>
      <c r="L44" s="132"/>
      <c r="M44" s="132"/>
      <c r="N44" s="133" t="s">
        <v>15</v>
      </c>
      <c r="O44" s="134"/>
      <c r="P44" s="135"/>
    </row>
    <row r="45" spans="1:17" ht="27" customHeight="1">
      <c r="A45" s="118"/>
      <c r="B45" s="118"/>
      <c r="C45" s="123"/>
      <c r="D45" s="124"/>
      <c r="E45" s="118"/>
      <c r="F45" s="118"/>
      <c r="G45" s="131"/>
      <c r="H45" s="126"/>
      <c r="I45" s="118"/>
      <c r="J45" s="7" t="s">
        <v>238</v>
      </c>
      <c r="K45" s="7" t="s">
        <v>239</v>
      </c>
      <c r="L45" s="114" t="s">
        <v>240</v>
      </c>
      <c r="M45" s="7" t="s">
        <v>17</v>
      </c>
      <c r="N45" s="136"/>
      <c r="O45" s="137"/>
      <c r="P45" s="138"/>
    </row>
    <row r="46" spans="1:17" ht="20.100000000000001" customHeight="1">
      <c r="A46" s="8">
        <v>1</v>
      </c>
      <c r="B46" s="15">
        <v>29211158823</v>
      </c>
      <c r="C46" s="115" t="s">
        <v>295</v>
      </c>
      <c r="D46" s="116" t="s">
        <v>296</v>
      </c>
      <c r="E46" s="16" t="s">
        <v>246</v>
      </c>
      <c r="F46" s="16" t="s">
        <v>501</v>
      </c>
      <c r="G46" s="9"/>
      <c r="H46" s="9"/>
      <c r="I46" s="10"/>
      <c r="J46" s="10"/>
      <c r="K46" s="10"/>
      <c r="L46" s="10"/>
      <c r="M46" s="10"/>
      <c r="N46" s="139" t="s">
        <v>515</v>
      </c>
      <c r="O46" s="140"/>
      <c r="P46" s="141"/>
      <c r="Q46" t="s">
        <v>516</v>
      </c>
    </row>
    <row r="47" spans="1:17" ht="20.100000000000001" customHeight="1">
      <c r="A47" s="8">
        <v>2</v>
      </c>
      <c r="B47" s="15">
        <v>29211158670</v>
      </c>
      <c r="C47" s="115" t="s">
        <v>297</v>
      </c>
      <c r="D47" s="116" t="s">
        <v>298</v>
      </c>
      <c r="E47" s="16" t="s">
        <v>246</v>
      </c>
      <c r="F47" s="16" t="s">
        <v>501</v>
      </c>
      <c r="G47" s="9"/>
      <c r="H47" s="9"/>
      <c r="I47" s="10"/>
      <c r="J47" s="10"/>
      <c r="K47" s="10"/>
      <c r="L47" s="10"/>
      <c r="M47" s="10"/>
      <c r="N47" s="127" t="s">
        <v>515</v>
      </c>
      <c r="O47" s="128"/>
      <c r="P47" s="129"/>
      <c r="Q47" t="s">
        <v>516</v>
      </c>
    </row>
    <row r="48" spans="1:17" ht="20.100000000000001" customHeight="1">
      <c r="A48" s="8">
        <v>3</v>
      </c>
      <c r="B48" s="15">
        <v>29219065178</v>
      </c>
      <c r="C48" s="115" t="s">
        <v>299</v>
      </c>
      <c r="D48" s="116" t="s">
        <v>300</v>
      </c>
      <c r="E48" s="16" t="s">
        <v>246</v>
      </c>
      <c r="F48" s="16" t="s">
        <v>501</v>
      </c>
      <c r="G48" s="9"/>
      <c r="H48" s="9"/>
      <c r="I48" s="10"/>
      <c r="J48" s="10"/>
      <c r="K48" s="10"/>
      <c r="L48" s="10"/>
      <c r="M48" s="10"/>
      <c r="N48" s="127" t="s">
        <v>515</v>
      </c>
      <c r="O48" s="128"/>
      <c r="P48" s="129"/>
      <c r="Q48" t="s">
        <v>516</v>
      </c>
    </row>
    <row r="49" spans="1:17" ht="20.100000000000001" customHeight="1">
      <c r="A49" s="8">
        <v>4</v>
      </c>
      <c r="B49" s="15">
        <v>29210265111</v>
      </c>
      <c r="C49" s="115" t="s">
        <v>301</v>
      </c>
      <c r="D49" s="116" t="s">
        <v>302</v>
      </c>
      <c r="E49" s="16" t="s">
        <v>246</v>
      </c>
      <c r="F49" s="16" t="s">
        <v>501</v>
      </c>
      <c r="G49" s="9"/>
      <c r="H49" s="9"/>
      <c r="I49" s="10"/>
      <c r="J49" s="10"/>
      <c r="K49" s="10"/>
      <c r="L49" s="10"/>
      <c r="M49" s="10"/>
      <c r="N49" s="127" t="s">
        <v>515</v>
      </c>
      <c r="O49" s="128"/>
      <c r="P49" s="129"/>
      <c r="Q49" t="s">
        <v>516</v>
      </c>
    </row>
    <row r="50" spans="1:17" ht="20.100000000000001" customHeight="1">
      <c r="A50" s="8">
        <v>5</v>
      </c>
      <c r="B50" s="15">
        <v>29201159055</v>
      </c>
      <c r="C50" s="115" t="s">
        <v>303</v>
      </c>
      <c r="D50" s="116" t="s">
        <v>304</v>
      </c>
      <c r="E50" s="16" t="s">
        <v>246</v>
      </c>
      <c r="F50" s="16" t="s">
        <v>501</v>
      </c>
      <c r="G50" s="9"/>
      <c r="H50" s="9"/>
      <c r="I50" s="10"/>
      <c r="J50" s="10"/>
      <c r="K50" s="10"/>
      <c r="L50" s="10"/>
      <c r="M50" s="10"/>
      <c r="N50" s="127" t="s">
        <v>515</v>
      </c>
      <c r="O50" s="128"/>
      <c r="P50" s="129"/>
      <c r="Q50" t="s">
        <v>516</v>
      </c>
    </row>
    <row r="51" spans="1:17" ht="20.100000000000001" customHeight="1">
      <c r="A51" s="8">
        <v>6</v>
      </c>
      <c r="B51" s="15">
        <v>29211159082</v>
      </c>
      <c r="C51" s="115" t="s">
        <v>305</v>
      </c>
      <c r="D51" s="116" t="s">
        <v>306</v>
      </c>
      <c r="E51" s="16" t="s">
        <v>246</v>
      </c>
      <c r="F51" s="16" t="s">
        <v>501</v>
      </c>
      <c r="G51" s="9"/>
      <c r="H51" s="9"/>
      <c r="I51" s="10"/>
      <c r="J51" s="10"/>
      <c r="K51" s="10"/>
      <c r="L51" s="10"/>
      <c r="M51" s="10"/>
      <c r="N51" s="127" t="s">
        <v>515</v>
      </c>
      <c r="O51" s="128"/>
      <c r="P51" s="129"/>
      <c r="Q51" t="s">
        <v>516</v>
      </c>
    </row>
    <row r="52" spans="1:17" ht="20.100000000000001" customHeight="1">
      <c r="A52" s="8">
        <v>7</v>
      </c>
      <c r="B52" s="15">
        <v>29219064788</v>
      </c>
      <c r="C52" s="115" t="s">
        <v>307</v>
      </c>
      <c r="D52" s="116" t="s">
        <v>308</v>
      </c>
      <c r="E52" s="16" t="s">
        <v>246</v>
      </c>
      <c r="F52" s="16" t="s">
        <v>501</v>
      </c>
      <c r="G52" s="9"/>
      <c r="H52" s="9"/>
      <c r="I52" s="10"/>
      <c r="J52" s="10"/>
      <c r="K52" s="10"/>
      <c r="L52" s="10"/>
      <c r="M52" s="10"/>
      <c r="N52" s="127" t="s">
        <v>515</v>
      </c>
      <c r="O52" s="128"/>
      <c r="P52" s="129"/>
      <c r="Q52" t="s">
        <v>516</v>
      </c>
    </row>
    <row r="53" spans="1:17" ht="20.100000000000001" customHeight="1">
      <c r="A53" s="8">
        <v>8</v>
      </c>
      <c r="B53" s="15">
        <v>29211158822</v>
      </c>
      <c r="C53" s="115" t="s">
        <v>309</v>
      </c>
      <c r="D53" s="116" t="s">
        <v>310</v>
      </c>
      <c r="E53" s="16" t="s">
        <v>246</v>
      </c>
      <c r="F53" s="16" t="s">
        <v>501</v>
      </c>
      <c r="G53" s="9"/>
      <c r="H53" s="9"/>
      <c r="I53" s="10"/>
      <c r="J53" s="10"/>
      <c r="K53" s="10"/>
      <c r="L53" s="10"/>
      <c r="M53" s="10"/>
      <c r="N53" s="127" t="s">
        <v>515</v>
      </c>
      <c r="O53" s="128"/>
      <c r="P53" s="129"/>
      <c r="Q53" t="s">
        <v>516</v>
      </c>
    </row>
    <row r="54" spans="1:17" ht="20.100000000000001" customHeight="1">
      <c r="A54" s="8">
        <v>9</v>
      </c>
      <c r="B54" s="15">
        <v>29211358622</v>
      </c>
      <c r="C54" s="115" t="s">
        <v>311</v>
      </c>
      <c r="D54" s="116" t="s">
        <v>312</v>
      </c>
      <c r="E54" s="16" t="s">
        <v>246</v>
      </c>
      <c r="F54" s="16" t="s">
        <v>501</v>
      </c>
      <c r="G54" s="9"/>
      <c r="H54" s="9"/>
      <c r="I54" s="10"/>
      <c r="J54" s="10"/>
      <c r="K54" s="10"/>
      <c r="L54" s="10"/>
      <c r="M54" s="10"/>
      <c r="N54" s="127" t="s">
        <v>515</v>
      </c>
      <c r="O54" s="128"/>
      <c r="P54" s="129"/>
      <c r="Q54" t="s">
        <v>516</v>
      </c>
    </row>
    <row r="56" spans="1:17" s="1" customFormat="1" ht="14.25" customHeight="1">
      <c r="B56" s="119" t="s">
        <v>7</v>
      </c>
      <c r="C56" s="119"/>
      <c r="D56" s="120" t="s">
        <v>243</v>
      </c>
      <c r="E56" s="120"/>
      <c r="F56" s="120"/>
      <c r="G56" s="120"/>
      <c r="H56" s="120"/>
      <c r="I56" s="120"/>
      <c r="J56" s="120"/>
      <c r="K56" s="120"/>
      <c r="L56" s="120"/>
      <c r="M56" s="120"/>
      <c r="N56" s="95" t="s">
        <v>504</v>
      </c>
    </row>
    <row r="57" spans="1:17" s="1" customFormat="1">
      <c r="B57" s="119" t="s">
        <v>8</v>
      </c>
      <c r="C57" s="119"/>
      <c r="D57" s="2" t="s">
        <v>518</v>
      </c>
      <c r="E57" s="120" t="s">
        <v>511</v>
      </c>
      <c r="F57" s="120"/>
      <c r="G57" s="120"/>
      <c r="H57" s="120"/>
      <c r="I57" s="120"/>
      <c r="J57" s="120"/>
      <c r="K57" s="120"/>
      <c r="L57" s="120"/>
      <c r="M57" s="120"/>
      <c r="N57" s="3" t="s">
        <v>9</v>
      </c>
      <c r="O57" s="4" t="s">
        <v>10</v>
      </c>
      <c r="P57" s="4">
        <v>3</v>
      </c>
    </row>
    <row r="58" spans="1:17" s="5" customFormat="1" ht="18.75" customHeight="1">
      <c r="B58" s="6" t="s">
        <v>519</v>
      </c>
      <c r="C58" s="121" t="s">
        <v>513</v>
      </c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3" t="s">
        <v>11</v>
      </c>
      <c r="O58" s="3" t="s">
        <v>10</v>
      </c>
      <c r="P58" s="3">
        <v>1</v>
      </c>
    </row>
    <row r="59" spans="1:17" s="5" customFormat="1" ht="18.75" customHeight="1">
      <c r="A59" s="122" t="s">
        <v>520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3" t="s">
        <v>12</v>
      </c>
      <c r="O59" s="3" t="s">
        <v>10</v>
      </c>
      <c r="P59" s="3">
        <v>1</v>
      </c>
    </row>
    <row r="60" spans="1:17" ht="3.75" customHeight="1"/>
    <row r="61" spans="1:17" ht="15" customHeight="1">
      <c r="A61" s="118" t="s">
        <v>0</v>
      </c>
      <c r="B61" s="117" t="s">
        <v>13</v>
      </c>
      <c r="C61" s="123" t="s">
        <v>3</v>
      </c>
      <c r="D61" s="124" t="s">
        <v>4</v>
      </c>
      <c r="E61" s="117" t="s">
        <v>18</v>
      </c>
      <c r="F61" s="117" t="s">
        <v>19</v>
      </c>
      <c r="G61" s="130" t="s">
        <v>241</v>
      </c>
      <c r="H61" s="125" t="s">
        <v>242</v>
      </c>
      <c r="I61" s="117" t="s">
        <v>14</v>
      </c>
      <c r="J61" s="132" t="s">
        <v>6</v>
      </c>
      <c r="K61" s="132"/>
      <c r="L61" s="132"/>
      <c r="M61" s="132"/>
      <c r="N61" s="133" t="s">
        <v>15</v>
      </c>
      <c r="O61" s="134"/>
      <c r="P61" s="135"/>
    </row>
    <row r="62" spans="1:17" ht="27" customHeight="1">
      <c r="A62" s="118"/>
      <c r="B62" s="118"/>
      <c r="C62" s="123"/>
      <c r="D62" s="124"/>
      <c r="E62" s="118"/>
      <c r="F62" s="118"/>
      <c r="G62" s="131"/>
      <c r="H62" s="126"/>
      <c r="I62" s="118"/>
      <c r="J62" s="7" t="s">
        <v>238</v>
      </c>
      <c r="K62" s="7" t="s">
        <v>239</v>
      </c>
      <c r="L62" s="114" t="s">
        <v>240</v>
      </c>
      <c r="M62" s="7" t="s">
        <v>17</v>
      </c>
      <c r="N62" s="136"/>
      <c r="O62" s="137"/>
      <c r="P62" s="138"/>
    </row>
    <row r="63" spans="1:17" ht="20.100000000000001" customHeight="1">
      <c r="A63" s="8">
        <v>1</v>
      </c>
      <c r="B63" s="15">
        <v>29201158946</v>
      </c>
      <c r="C63" s="115" t="s">
        <v>313</v>
      </c>
      <c r="D63" s="116" t="s">
        <v>314</v>
      </c>
      <c r="E63" s="16" t="s">
        <v>246</v>
      </c>
      <c r="F63" s="16" t="s">
        <v>501</v>
      </c>
      <c r="G63" s="9"/>
      <c r="H63" s="9"/>
      <c r="I63" s="10"/>
      <c r="J63" s="10"/>
      <c r="K63" s="10"/>
      <c r="L63" s="10"/>
      <c r="M63" s="10"/>
      <c r="N63" s="139" t="s">
        <v>515</v>
      </c>
      <c r="O63" s="140"/>
      <c r="P63" s="141"/>
      <c r="Q63" t="s">
        <v>521</v>
      </c>
    </row>
    <row r="64" spans="1:17" ht="20.100000000000001" customHeight="1">
      <c r="A64" s="8">
        <v>2</v>
      </c>
      <c r="B64" s="15">
        <v>29219054529</v>
      </c>
      <c r="C64" s="115" t="s">
        <v>258</v>
      </c>
      <c r="D64" s="116" t="s">
        <v>315</v>
      </c>
      <c r="E64" s="16" t="s">
        <v>316</v>
      </c>
      <c r="F64" s="16" t="s">
        <v>501</v>
      </c>
      <c r="G64" s="9"/>
      <c r="H64" s="9"/>
      <c r="I64" s="10"/>
      <c r="J64" s="10"/>
      <c r="K64" s="10"/>
      <c r="L64" s="10"/>
      <c r="M64" s="10"/>
      <c r="N64" s="127" t="s">
        <v>515</v>
      </c>
      <c r="O64" s="128"/>
      <c r="P64" s="129"/>
      <c r="Q64" t="s">
        <v>521</v>
      </c>
    </row>
    <row r="65" spans="1:17" ht="20.100000000000001" customHeight="1">
      <c r="A65" s="8">
        <v>3</v>
      </c>
      <c r="B65" s="15">
        <v>29219054764</v>
      </c>
      <c r="C65" s="115" t="s">
        <v>317</v>
      </c>
      <c r="D65" s="116" t="s">
        <v>315</v>
      </c>
      <c r="E65" s="16" t="s">
        <v>316</v>
      </c>
      <c r="F65" s="16" t="s">
        <v>501</v>
      </c>
      <c r="G65" s="9"/>
      <c r="H65" s="9"/>
      <c r="I65" s="10"/>
      <c r="J65" s="10"/>
      <c r="K65" s="10"/>
      <c r="L65" s="10"/>
      <c r="M65" s="10"/>
      <c r="N65" s="127" t="s">
        <v>515</v>
      </c>
      <c r="O65" s="128"/>
      <c r="P65" s="129"/>
      <c r="Q65" t="s">
        <v>521</v>
      </c>
    </row>
    <row r="66" spans="1:17" ht="20.100000000000001" customHeight="1">
      <c r="A66" s="8">
        <v>4</v>
      </c>
      <c r="B66" s="15">
        <v>29211154385</v>
      </c>
      <c r="C66" s="115" t="s">
        <v>318</v>
      </c>
      <c r="D66" s="116" t="s">
        <v>245</v>
      </c>
      <c r="E66" s="16" t="s">
        <v>316</v>
      </c>
      <c r="F66" s="16" t="s">
        <v>501</v>
      </c>
      <c r="G66" s="9"/>
      <c r="H66" s="9"/>
      <c r="I66" s="10"/>
      <c r="J66" s="10"/>
      <c r="K66" s="10"/>
      <c r="L66" s="10"/>
      <c r="M66" s="10"/>
      <c r="N66" s="127" t="s">
        <v>515</v>
      </c>
      <c r="O66" s="128"/>
      <c r="P66" s="129"/>
      <c r="Q66" t="s">
        <v>521</v>
      </c>
    </row>
    <row r="67" spans="1:17" ht="20.100000000000001" customHeight="1">
      <c r="A67" s="8">
        <v>5</v>
      </c>
      <c r="B67" s="15">
        <v>29219053647</v>
      </c>
      <c r="C67" s="115" t="s">
        <v>319</v>
      </c>
      <c r="D67" s="116" t="s">
        <v>245</v>
      </c>
      <c r="E67" s="16" t="s">
        <v>316</v>
      </c>
      <c r="F67" s="16" t="s">
        <v>501</v>
      </c>
      <c r="G67" s="9"/>
      <c r="H67" s="9"/>
      <c r="I67" s="10"/>
      <c r="J67" s="10"/>
      <c r="K67" s="10"/>
      <c r="L67" s="10"/>
      <c r="M67" s="10"/>
      <c r="N67" s="127" t="s">
        <v>515</v>
      </c>
      <c r="O67" s="128"/>
      <c r="P67" s="129"/>
      <c r="Q67" t="s">
        <v>521</v>
      </c>
    </row>
    <row r="68" spans="1:17" ht="20.100000000000001" customHeight="1">
      <c r="A68" s="8">
        <v>6</v>
      </c>
      <c r="B68" s="15">
        <v>29219050398</v>
      </c>
      <c r="C68" s="115" t="s">
        <v>320</v>
      </c>
      <c r="D68" s="116" t="s">
        <v>321</v>
      </c>
      <c r="E68" s="16" t="s">
        <v>316</v>
      </c>
      <c r="F68" s="16" t="s">
        <v>501</v>
      </c>
      <c r="G68" s="9"/>
      <c r="H68" s="9"/>
      <c r="I68" s="10"/>
      <c r="J68" s="10"/>
      <c r="K68" s="10"/>
      <c r="L68" s="10"/>
      <c r="M68" s="10"/>
      <c r="N68" s="127" t="s">
        <v>515</v>
      </c>
      <c r="O68" s="128"/>
      <c r="P68" s="129"/>
      <c r="Q68" t="s">
        <v>521</v>
      </c>
    </row>
    <row r="69" spans="1:17" ht="20.100000000000001" customHeight="1">
      <c r="A69" s="8">
        <v>7</v>
      </c>
      <c r="B69" s="15">
        <v>29211136492</v>
      </c>
      <c r="C69" s="115" t="s">
        <v>250</v>
      </c>
      <c r="D69" s="116" t="s">
        <v>248</v>
      </c>
      <c r="E69" s="16" t="s">
        <v>316</v>
      </c>
      <c r="F69" s="16" t="s">
        <v>501</v>
      </c>
      <c r="G69" s="9"/>
      <c r="H69" s="9"/>
      <c r="I69" s="10"/>
      <c r="J69" s="10"/>
      <c r="K69" s="10"/>
      <c r="L69" s="10"/>
      <c r="M69" s="10"/>
      <c r="N69" s="127" t="s">
        <v>515</v>
      </c>
      <c r="O69" s="128"/>
      <c r="P69" s="129"/>
      <c r="Q69" t="s">
        <v>521</v>
      </c>
    </row>
    <row r="70" spans="1:17" ht="20.100000000000001" customHeight="1">
      <c r="A70" s="8">
        <v>8</v>
      </c>
      <c r="B70" s="15">
        <v>29211154721</v>
      </c>
      <c r="C70" s="115" t="s">
        <v>322</v>
      </c>
      <c r="D70" s="116" t="s">
        <v>248</v>
      </c>
      <c r="E70" s="16" t="s">
        <v>316</v>
      </c>
      <c r="F70" s="16" t="s">
        <v>501</v>
      </c>
      <c r="G70" s="9"/>
      <c r="H70" s="9"/>
      <c r="I70" s="10"/>
      <c r="J70" s="10"/>
      <c r="K70" s="10"/>
      <c r="L70" s="10"/>
      <c r="M70" s="10"/>
      <c r="N70" s="127" t="s">
        <v>515</v>
      </c>
      <c r="O70" s="128"/>
      <c r="P70" s="129"/>
      <c r="Q70" t="s">
        <v>521</v>
      </c>
    </row>
    <row r="71" spans="1:17" ht="20.100000000000001" customHeight="1">
      <c r="A71" s="8">
        <v>9</v>
      </c>
      <c r="B71" s="15">
        <v>29212236961</v>
      </c>
      <c r="C71" s="115" t="s">
        <v>323</v>
      </c>
      <c r="D71" s="116" t="s">
        <v>248</v>
      </c>
      <c r="E71" s="16" t="s">
        <v>316</v>
      </c>
      <c r="F71" s="16" t="s">
        <v>501</v>
      </c>
      <c r="G71" s="9"/>
      <c r="H71" s="9"/>
      <c r="I71" s="10"/>
      <c r="J71" s="10"/>
      <c r="K71" s="10"/>
      <c r="L71" s="10"/>
      <c r="M71" s="10"/>
      <c r="N71" s="127" t="s">
        <v>515</v>
      </c>
      <c r="O71" s="128"/>
      <c r="P71" s="129"/>
      <c r="Q71" t="s">
        <v>521</v>
      </c>
    </row>
    <row r="72" spans="1:17" ht="20.100000000000001" customHeight="1">
      <c r="A72" s="8">
        <v>10</v>
      </c>
      <c r="B72" s="15">
        <v>29219046935</v>
      </c>
      <c r="C72" s="115" t="s">
        <v>324</v>
      </c>
      <c r="D72" s="116" t="s">
        <v>248</v>
      </c>
      <c r="E72" s="16" t="s">
        <v>316</v>
      </c>
      <c r="F72" s="16" t="s">
        <v>501</v>
      </c>
      <c r="G72" s="9"/>
      <c r="H72" s="9"/>
      <c r="I72" s="10"/>
      <c r="J72" s="10"/>
      <c r="K72" s="10"/>
      <c r="L72" s="10"/>
      <c r="M72" s="10"/>
      <c r="N72" s="127" t="s">
        <v>515</v>
      </c>
      <c r="O72" s="128"/>
      <c r="P72" s="129"/>
      <c r="Q72" t="s">
        <v>521</v>
      </c>
    </row>
    <row r="73" spans="1:17" ht="20.100000000000001" customHeight="1">
      <c r="A73" s="8">
        <v>11</v>
      </c>
      <c r="B73" s="15">
        <v>29215153820</v>
      </c>
      <c r="C73" s="115" t="s">
        <v>325</v>
      </c>
      <c r="D73" s="116" t="s">
        <v>326</v>
      </c>
      <c r="E73" s="16" t="s">
        <v>316</v>
      </c>
      <c r="F73" s="16" t="s">
        <v>501</v>
      </c>
      <c r="G73" s="9"/>
      <c r="H73" s="9"/>
      <c r="I73" s="10"/>
      <c r="J73" s="10"/>
      <c r="K73" s="10"/>
      <c r="L73" s="10"/>
      <c r="M73" s="10"/>
      <c r="N73" s="127" t="s">
        <v>515</v>
      </c>
      <c r="O73" s="128"/>
      <c r="P73" s="129"/>
      <c r="Q73" t="s">
        <v>521</v>
      </c>
    </row>
    <row r="74" spans="1:17" ht="20.100000000000001" customHeight="1">
      <c r="A74" s="8">
        <v>12</v>
      </c>
      <c r="B74" s="15">
        <v>29211141385</v>
      </c>
      <c r="C74" s="115" t="s">
        <v>327</v>
      </c>
      <c r="D74" s="116" t="s">
        <v>328</v>
      </c>
      <c r="E74" s="16" t="s">
        <v>316</v>
      </c>
      <c r="F74" s="16" t="s">
        <v>501</v>
      </c>
      <c r="G74" s="9"/>
      <c r="H74" s="9"/>
      <c r="I74" s="10"/>
      <c r="J74" s="10"/>
      <c r="K74" s="10"/>
      <c r="L74" s="10"/>
      <c r="M74" s="10"/>
      <c r="N74" s="127" t="s">
        <v>515</v>
      </c>
      <c r="O74" s="128"/>
      <c r="P74" s="129"/>
      <c r="Q74" t="s">
        <v>521</v>
      </c>
    </row>
    <row r="75" spans="1:17" ht="20.100000000000001" customHeight="1">
      <c r="A75" s="8">
        <v>13</v>
      </c>
      <c r="B75" s="15">
        <v>29212354516</v>
      </c>
      <c r="C75" s="115" t="s">
        <v>329</v>
      </c>
      <c r="D75" s="116" t="s">
        <v>328</v>
      </c>
      <c r="E75" s="16" t="s">
        <v>316</v>
      </c>
      <c r="F75" s="16" t="s">
        <v>501</v>
      </c>
      <c r="G75" s="9"/>
      <c r="H75" s="9"/>
      <c r="I75" s="10"/>
      <c r="J75" s="10"/>
      <c r="K75" s="10"/>
      <c r="L75" s="10"/>
      <c r="M75" s="10"/>
      <c r="N75" s="127" t="s">
        <v>515</v>
      </c>
      <c r="O75" s="128"/>
      <c r="P75" s="129"/>
      <c r="Q75" t="s">
        <v>521</v>
      </c>
    </row>
    <row r="76" spans="1:17" ht="20.100000000000001" customHeight="1">
      <c r="A76" s="8">
        <v>14</v>
      </c>
      <c r="B76" s="15">
        <v>29219042977</v>
      </c>
      <c r="C76" s="115" t="s">
        <v>330</v>
      </c>
      <c r="D76" s="116" t="s">
        <v>253</v>
      </c>
      <c r="E76" s="16" t="s">
        <v>316</v>
      </c>
      <c r="F76" s="16" t="s">
        <v>501</v>
      </c>
      <c r="G76" s="9"/>
      <c r="H76" s="9"/>
      <c r="I76" s="10"/>
      <c r="J76" s="10"/>
      <c r="K76" s="10"/>
      <c r="L76" s="10"/>
      <c r="M76" s="10"/>
      <c r="N76" s="127" t="s">
        <v>515</v>
      </c>
      <c r="O76" s="128"/>
      <c r="P76" s="129"/>
      <c r="Q76" t="s">
        <v>521</v>
      </c>
    </row>
    <row r="77" spans="1:17" ht="20.100000000000001" customHeight="1">
      <c r="A77" s="8">
        <v>15</v>
      </c>
      <c r="B77" s="15">
        <v>29219020567</v>
      </c>
      <c r="C77" s="115" t="s">
        <v>331</v>
      </c>
      <c r="D77" s="116" t="s">
        <v>255</v>
      </c>
      <c r="E77" s="16" t="s">
        <v>316</v>
      </c>
      <c r="F77" s="16" t="s">
        <v>501</v>
      </c>
      <c r="G77" s="9"/>
      <c r="H77" s="9"/>
      <c r="I77" s="10"/>
      <c r="J77" s="10"/>
      <c r="K77" s="10"/>
      <c r="L77" s="10"/>
      <c r="M77" s="10"/>
      <c r="N77" s="127" t="s">
        <v>515</v>
      </c>
      <c r="O77" s="128"/>
      <c r="P77" s="129"/>
      <c r="Q77" t="s">
        <v>521</v>
      </c>
    </row>
    <row r="78" spans="1:17" ht="20.100000000000001" customHeight="1">
      <c r="A78" s="8">
        <v>16</v>
      </c>
      <c r="B78" s="15">
        <v>29211141426</v>
      </c>
      <c r="C78" s="115" t="s">
        <v>332</v>
      </c>
      <c r="D78" s="116" t="s">
        <v>257</v>
      </c>
      <c r="E78" s="16" t="s">
        <v>316</v>
      </c>
      <c r="F78" s="16" t="s">
        <v>501</v>
      </c>
      <c r="G78" s="9"/>
      <c r="H78" s="9"/>
      <c r="I78" s="10"/>
      <c r="J78" s="10"/>
      <c r="K78" s="10"/>
      <c r="L78" s="10"/>
      <c r="M78" s="10"/>
      <c r="N78" s="127" t="s">
        <v>515</v>
      </c>
      <c r="O78" s="128"/>
      <c r="P78" s="129"/>
      <c r="Q78" t="s">
        <v>521</v>
      </c>
    </row>
    <row r="79" spans="1:17" ht="20.100000000000001" customHeight="1">
      <c r="A79" s="8">
        <v>17</v>
      </c>
      <c r="B79" s="15">
        <v>29212245900</v>
      </c>
      <c r="C79" s="115" t="s">
        <v>333</v>
      </c>
      <c r="D79" s="116" t="s">
        <v>334</v>
      </c>
      <c r="E79" s="16" t="s">
        <v>316</v>
      </c>
      <c r="F79" s="16" t="s">
        <v>501</v>
      </c>
      <c r="G79" s="9"/>
      <c r="H79" s="9"/>
      <c r="I79" s="10"/>
      <c r="J79" s="10"/>
      <c r="K79" s="10"/>
      <c r="L79" s="10"/>
      <c r="M79" s="10"/>
      <c r="N79" s="127" t="s">
        <v>515</v>
      </c>
      <c r="O79" s="128"/>
      <c r="P79" s="129"/>
      <c r="Q79" t="s">
        <v>521</v>
      </c>
    </row>
    <row r="80" spans="1:17" ht="20.100000000000001" customHeight="1">
      <c r="A80" s="8">
        <v>18</v>
      </c>
      <c r="B80" s="15">
        <v>29211138782</v>
      </c>
      <c r="C80" s="115" t="s">
        <v>335</v>
      </c>
      <c r="D80" s="116" t="s">
        <v>336</v>
      </c>
      <c r="E80" s="16" t="s">
        <v>316</v>
      </c>
      <c r="F80" s="16" t="s">
        <v>501</v>
      </c>
      <c r="G80" s="9"/>
      <c r="H80" s="9"/>
      <c r="I80" s="10"/>
      <c r="J80" s="10"/>
      <c r="K80" s="10"/>
      <c r="L80" s="10"/>
      <c r="M80" s="10"/>
      <c r="N80" s="127" t="s">
        <v>515</v>
      </c>
      <c r="O80" s="128"/>
      <c r="P80" s="129"/>
      <c r="Q80" t="s">
        <v>521</v>
      </c>
    </row>
    <row r="81" spans="1:17" ht="20.100000000000001" customHeight="1">
      <c r="A81" s="8">
        <v>19</v>
      </c>
      <c r="B81" s="15">
        <v>29219041670</v>
      </c>
      <c r="C81" s="115" t="s">
        <v>250</v>
      </c>
      <c r="D81" s="116" t="s">
        <v>337</v>
      </c>
      <c r="E81" s="16" t="s">
        <v>316</v>
      </c>
      <c r="F81" s="16" t="s">
        <v>501</v>
      </c>
      <c r="G81" s="9"/>
      <c r="H81" s="9"/>
      <c r="I81" s="10"/>
      <c r="J81" s="10"/>
      <c r="K81" s="10"/>
      <c r="L81" s="10"/>
      <c r="M81" s="10"/>
      <c r="N81" s="127" t="s">
        <v>515</v>
      </c>
      <c r="O81" s="128"/>
      <c r="P81" s="129"/>
      <c r="Q81" t="s">
        <v>521</v>
      </c>
    </row>
    <row r="82" spans="1:17" ht="20.100000000000001" customHeight="1">
      <c r="A82" s="8">
        <v>20</v>
      </c>
      <c r="B82" s="15">
        <v>29211138352</v>
      </c>
      <c r="C82" s="115" t="s">
        <v>274</v>
      </c>
      <c r="D82" s="116" t="s">
        <v>338</v>
      </c>
      <c r="E82" s="16" t="s">
        <v>316</v>
      </c>
      <c r="F82" s="16" t="s">
        <v>501</v>
      </c>
      <c r="G82" s="9"/>
      <c r="H82" s="9"/>
      <c r="I82" s="10"/>
      <c r="J82" s="10"/>
      <c r="K82" s="10"/>
      <c r="L82" s="10"/>
      <c r="M82" s="10"/>
      <c r="N82" s="127" t="s">
        <v>515</v>
      </c>
      <c r="O82" s="128"/>
      <c r="P82" s="129"/>
      <c r="Q82" t="s">
        <v>521</v>
      </c>
    </row>
    <row r="83" spans="1:17" ht="20.100000000000001" customHeight="1">
      <c r="A83" s="8">
        <v>21</v>
      </c>
      <c r="B83" s="15">
        <v>29219024899</v>
      </c>
      <c r="C83" s="115" t="s">
        <v>339</v>
      </c>
      <c r="D83" s="116" t="s">
        <v>338</v>
      </c>
      <c r="E83" s="16" t="s">
        <v>316</v>
      </c>
      <c r="F83" s="16" t="s">
        <v>501</v>
      </c>
      <c r="G83" s="9"/>
      <c r="H83" s="9"/>
      <c r="I83" s="10"/>
      <c r="J83" s="10"/>
      <c r="K83" s="10"/>
      <c r="L83" s="10"/>
      <c r="M83" s="10"/>
      <c r="N83" s="127" t="s">
        <v>515</v>
      </c>
      <c r="O83" s="128"/>
      <c r="P83" s="129"/>
      <c r="Q83" t="s">
        <v>521</v>
      </c>
    </row>
    <row r="84" spans="1:17" ht="20.100000000000001" customHeight="1">
      <c r="A84" s="8">
        <v>22</v>
      </c>
      <c r="B84" s="15">
        <v>29219039687</v>
      </c>
      <c r="C84" s="115" t="s">
        <v>340</v>
      </c>
      <c r="D84" s="116" t="s">
        <v>338</v>
      </c>
      <c r="E84" s="16" t="s">
        <v>316</v>
      </c>
      <c r="F84" s="16" t="s">
        <v>501</v>
      </c>
      <c r="G84" s="9"/>
      <c r="H84" s="9"/>
      <c r="I84" s="10"/>
      <c r="J84" s="10"/>
      <c r="K84" s="10"/>
      <c r="L84" s="10"/>
      <c r="M84" s="10"/>
      <c r="N84" s="127" t="s">
        <v>515</v>
      </c>
      <c r="O84" s="128"/>
      <c r="P84" s="129"/>
      <c r="Q84" t="s">
        <v>521</v>
      </c>
    </row>
    <row r="85" spans="1:17" ht="20.100000000000001" customHeight="1">
      <c r="A85" s="8">
        <v>23</v>
      </c>
      <c r="B85" s="15">
        <v>29211135391</v>
      </c>
      <c r="C85" s="115" t="s">
        <v>341</v>
      </c>
      <c r="D85" s="116" t="s">
        <v>272</v>
      </c>
      <c r="E85" s="16" t="s">
        <v>316</v>
      </c>
      <c r="F85" s="16" t="s">
        <v>501</v>
      </c>
      <c r="G85" s="9"/>
      <c r="H85" s="9"/>
      <c r="I85" s="10"/>
      <c r="J85" s="10"/>
      <c r="K85" s="10"/>
      <c r="L85" s="10"/>
      <c r="M85" s="10"/>
      <c r="N85" s="127" t="s">
        <v>515</v>
      </c>
      <c r="O85" s="128"/>
      <c r="P85" s="129"/>
      <c r="Q85" t="s">
        <v>521</v>
      </c>
    </row>
    <row r="86" spans="1:17" ht="20.100000000000001" customHeight="1">
      <c r="A86" s="8">
        <v>24</v>
      </c>
      <c r="B86" s="15">
        <v>29210240930</v>
      </c>
      <c r="C86" s="115" t="s">
        <v>342</v>
      </c>
      <c r="D86" s="116" t="s">
        <v>343</v>
      </c>
      <c r="E86" s="16" t="s">
        <v>316</v>
      </c>
      <c r="F86" s="16" t="s">
        <v>501</v>
      </c>
      <c r="G86" s="9"/>
      <c r="H86" s="9"/>
      <c r="I86" s="10"/>
      <c r="J86" s="10"/>
      <c r="K86" s="10"/>
      <c r="L86" s="10"/>
      <c r="M86" s="10"/>
      <c r="N86" s="127" t="s">
        <v>515</v>
      </c>
      <c r="O86" s="128"/>
      <c r="P86" s="129"/>
      <c r="Q86" t="s">
        <v>521</v>
      </c>
    </row>
    <row r="87" spans="1:17" ht="20.100000000000001" customHeight="1">
      <c r="A87" s="8">
        <v>25</v>
      </c>
      <c r="B87" s="15">
        <v>29211147763</v>
      </c>
      <c r="C87" s="115" t="s">
        <v>344</v>
      </c>
      <c r="D87" s="116" t="s">
        <v>345</v>
      </c>
      <c r="E87" s="16" t="s">
        <v>316</v>
      </c>
      <c r="F87" s="16" t="s">
        <v>501</v>
      </c>
      <c r="G87" s="9"/>
      <c r="H87" s="9"/>
      <c r="I87" s="10"/>
      <c r="J87" s="10"/>
      <c r="K87" s="10"/>
      <c r="L87" s="10"/>
      <c r="M87" s="10"/>
      <c r="N87" s="127" t="s">
        <v>515</v>
      </c>
      <c r="O87" s="128"/>
      <c r="P87" s="129"/>
      <c r="Q87" t="s">
        <v>521</v>
      </c>
    </row>
    <row r="88" spans="1:17" ht="20.100000000000001" customHeight="1">
      <c r="A88" s="8">
        <v>26</v>
      </c>
      <c r="B88" s="15">
        <v>29211148082</v>
      </c>
      <c r="C88" s="115" t="s">
        <v>346</v>
      </c>
      <c r="D88" s="116" t="s">
        <v>347</v>
      </c>
      <c r="E88" s="16" t="s">
        <v>316</v>
      </c>
      <c r="F88" s="16" t="s">
        <v>501</v>
      </c>
      <c r="G88" s="9"/>
      <c r="H88" s="9"/>
      <c r="I88" s="10"/>
      <c r="J88" s="10"/>
      <c r="K88" s="10"/>
      <c r="L88" s="10"/>
      <c r="M88" s="10"/>
      <c r="N88" s="127" t="s">
        <v>515</v>
      </c>
      <c r="O88" s="128"/>
      <c r="P88" s="129"/>
      <c r="Q88" t="s">
        <v>521</v>
      </c>
    </row>
    <row r="89" spans="1:17" ht="20.100000000000001" customHeight="1">
      <c r="A89" s="8">
        <v>27</v>
      </c>
      <c r="B89" s="15">
        <v>29209023571</v>
      </c>
      <c r="C89" s="115" t="s">
        <v>348</v>
      </c>
      <c r="D89" s="116" t="s">
        <v>349</v>
      </c>
      <c r="E89" s="16" t="s">
        <v>316</v>
      </c>
      <c r="F89" s="16" t="s">
        <v>501</v>
      </c>
      <c r="G89" s="9"/>
      <c r="H89" s="9"/>
      <c r="I89" s="10"/>
      <c r="J89" s="10"/>
      <c r="K89" s="10"/>
      <c r="L89" s="10"/>
      <c r="M89" s="10"/>
      <c r="N89" s="127" t="s">
        <v>515</v>
      </c>
      <c r="O89" s="128"/>
      <c r="P89" s="129"/>
      <c r="Q89" t="s">
        <v>521</v>
      </c>
    </row>
    <row r="90" spans="1:17" ht="20.100000000000001" customHeight="1">
      <c r="A90" s="8">
        <v>28</v>
      </c>
      <c r="B90" s="15">
        <v>29214227220</v>
      </c>
      <c r="C90" s="115" t="s">
        <v>350</v>
      </c>
      <c r="D90" s="116" t="s">
        <v>351</v>
      </c>
      <c r="E90" s="16" t="s">
        <v>316</v>
      </c>
      <c r="F90" s="16" t="s">
        <v>501</v>
      </c>
      <c r="G90" s="9"/>
      <c r="H90" s="9"/>
      <c r="I90" s="10"/>
      <c r="J90" s="10"/>
      <c r="K90" s="10"/>
      <c r="L90" s="10"/>
      <c r="M90" s="10"/>
      <c r="N90" s="127" t="s">
        <v>515</v>
      </c>
      <c r="O90" s="128"/>
      <c r="P90" s="129"/>
      <c r="Q90" t="s">
        <v>521</v>
      </c>
    </row>
    <row r="91" spans="1:17" ht="20.100000000000001" customHeight="1">
      <c r="A91" s="8">
        <v>29</v>
      </c>
      <c r="B91" s="15">
        <v>29219026142</v>
      </c>
      <c r="C91" s="115" t="s">
        <v>352</v>
      </c>
      <c r="D91" s="116" t="s">
        <v>353</v>
      </c>
      <c r="E91" s="16" t="s">
        <v>316</v>
      </c>
      <c r="F91" s="16" t="s">
        <v>501</v>
      </c>
      <c r="G91" s="9"/>
      <c r="H91" s="9"/>
      <c r="I91" s="10"/>
      <c r="J91" s="10"/>
      <c r="K91" s="10"/>
      <c r="L91" s="10"/>
      <c r="M91" s="10"/>
      <c r="N91" s="127" t="s">
        <v>515</v>
      </c>
      <c r="O91" s="128"/>
      <c r="P91" s="129"/>
      <c r="Q91" t="s">
        <v>521</v>
      </c>
    </row>
    <row r="92" spans="1:17" ht="20.100000000000001" customHeight="1">
      <c r="A92" s="11">
        <v>30</v>
      </c>
      <c r="B92" s="15">
        <v>29211162746</v>
      </c>
      <c r="C92" s="115" t="s">
        <v>354</v>
      </c>
      <c r="D92" s="116" t="s">
        <v>355</v>
      </c>
      <c r="E92" s="16" t="s">
        <v>316</v>
      </c>
      <c r="F92" s="16" t="s">
        <v>501</v>
      </c>
      <c r="G92" s="12"/>
      <c r="H92" s="12"/>
      <c r="I92" s="13"/>
      <c r="J92" s="13"/>
      <c r="K92" s="13"/>
      <c r="L92" s="13"/>
      <c r="M92" s="13"/>
      <c r="N92" s="127" t="s">
        <v>515</v>
      </c>
      <c r="O92" s="128"/>
      <c r="P92" s="129"/>
      <c r="Q92" t="s">
        <v>521</v>
      </c>
    </row>
    <row r="94" spans="1:17" s="1" customFormat="1" ht="14.25" customHeight="1">
      <c r="B94" s="119" t="s">
        <v>7</v>
      </c>
      <c r="C94" s="119"/>
      <c r="D94" s="120" t="s">
        <v>243</v>
      </c>
      <c r="E94" s="120"/>
      <c r="F94" s="120"/>
      <c r="G94" s="120"/>
      <c r="H94" s="120"/>
      <c r="I94" s="120"/>
      <c r="J94" s="120"/>
      <c r="K94" s="120"/>
      <c r="L94" s="120"/>
      <c r="M94" s="120"/>
      <c r="N94" s="95" t="s">
        <v>505</v>
      </c>
    </row>
    <row r="95" spans="1:17" s="1" customFormat="1">
      <c r="B95" s="119" t="s">
        <v>8</v>
      </c>
      <c r="C95" s="119"/>
      <c r="D95" s="2" t="s">
        <v>518</v>
      </c>
      <c r="E95" s="120" t="s">
        <v>511</v>
      </c>
      <c r="F95" s="120"/>
      <c r="G95" s="120"/>
      <c r="H95" s="120"/>
      <c r="I95" s="120"/>
      <c r="J95" s="120"/>
      <c r="K95" s="120"/>
      <c r="L95" s="120"/>
      <c r="M95" s="120"/>
      <c r="N95" s="3" t="s">
        <v>9</v>
      </c>
      <c r="O95" s="4" t="s">
        <v>10</v>
      </c>
      <c r="P95" s="4">
        <v>3</v>
      </c>
    </row>
    <row r="96" spans="1:17" s="5" customFormat="1" ht="18.75" customHeight="1">
      <c r="B96" s="6" t="s">
        <v>522</v>
      </c>
      <c r="C96" s="121" t="s">
        <v>513</v>
      </c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3" t="s">
        <v>11</v>
      </c>
      <c r="O96" s="3" t="s">
        <v>10</v>
      </c>
      <c r="P96" s="3">
        <v>1</v>
      </c>
    </row>
    <row r="97" spans="1:17" s="5" customFormat="1" ht="18.75" customHeight="1">
      <c r="A97" s="122" t="s">
        <v>520</v>
      </c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3" t="s">
        <v>12</v>
      </c>
      <c r="O97" s="3" t="s">
        <v>10</v>
      </c>
      <c r="P97" s="3">
        <v>1</v>
      </c>
    </row>
    <row r="98" spans="1:17" ht="3.75" customHeight="1"/>
    <row r="99" spans="1:17" ht="15" customHeight="1">
      <c r="A99" s="118" t="s">
        <v>0</v>
      </c>
      <c r="B99" s="117" t="s">
        <v>13</v>
      </c>
      <c r="C99" s="123" t="s">
        <v>3</v>
      </c>
      <c r="D99" s="124" t="s">
        <v>4</v>
      </c>
      <c r="E99" s="117" t="s">
        <v>18</v>
      </c>
      <c r="F99" s="117" t="s">
        <v>19</v>
      </c>
      <c r="G99" s="130" t="s">
        <v>241</v>
      </c>
      <c r="H99" s="125" t="s">
        <v>242</v>
      </c>
      <c r="I99" s="117" t="s">
        <v>14</v>
      </c>
      <c r="J99" s="132" t="s">
        <v>6</v>
      </c>
      <c r="K99" s="132"/>
      <c r="L99" s="132"/>
      <c r="M99" s="132"/>
      <c r="N99" s="133" t="s">
        <v>15</v>
      </c>
      <c r="O99" s="134"/>
      <c r="P99" s="135"/>
    </row>
    <row r="100" spans="1:17" ht="27" customHeight="1">
      <c r="A100" s="118"/>
      <c r="B100" s="118"/>
      <c r="C100" s="123"/>
      <c r="D100" s="124"/>
      <c r="E100" s="118"/>
      <c r="F100" s="118"/>
      <c r="G100" s="131"/>
      <c r="H100" s="126"/>
      <c r="I100" s="118"/>
      <c r="J100" s="7" t="s">
        <v>238</v>
      </c>
      <c r="K100" s="7" t="s">
        <v>239</v>
      </c>
      <c r="L100" s="114" t="s">
        <v>240</v>
      </c>
      <c r="M100" s="7" t="s">
        <v>17</v>
      </c>
      <c r="N100" s="136"/>
      <c r="O100" s="137"/>
      <c r="P100" s="138"/>
    </row>
    <row r="101" spans="1:17" ht="20.100000000000001" customHeight="1">
      <c r="A101" s="8">
        <v>1</v>
      </c>
      <c r="B101" s="15">
        <v>29219021452</v>
      </c>
      <c r="C101" s="115" t="s">
        <v>356</v>
      </c>
      <c r="D101" s="116" t="s">
        <v>357</v>
      </c>
      <c r="E101" s="16" t="s">
        <v>316</v>
      </c>
      <c r="F101" s="16" t="s">
        <v>501</v>
      </c>
      <c r="G101" s="9"/>
      <c r="H101" s="9"/>
      <c r="I101" s="10"/>
      <c r="J101" s="10"/>
      <c r="K101" s="10"/>
      <c r="L101" s="10"/>
      <c r="M101" s="10"/>
      <c r="N101" s="139" t="s">
        <v>515</v>
      </c>
      <c r="O101" s="140"/>
      <c r="P101" s="141"/>
      <c r="Q101" t="s">
        <v>521</v>
      </c>
    </row>
    <row r="102" spans="1:17" ht="20.100000000000001" customHeight="1">
      <c r="A102" s="8">
        <v>2</v>
      </c>
      <c r="B102" s="15">
        <v>29219045711</v>
      </c>
      <c r="C102" s="115" t="s">
        <v>358</v>
      </c>
      <c r="D102" s="116" t="s">
        <v>359</v>
      </c>
      <c r="E102" s="16" t="s">
        <v>316</v>
      </c>
      <c r="F102" s="16" t="s">
        <v>501</v>
      </c>
      <c r="G102" s="9"/>
      <c r="H102" s="9"/>
      <c r="I102" s="10"/>
      <c r="J102" s="10"/>
      <c r="K102" s="10"/>
      <c r="L102" s="10"/>
      <c r="M102" s="10"/>
      <c r="N102" s="127" t="s">
        <v>515</v>
      </c>
      <c r="O102" s="128"/>
      <c r="P102" s="129"/>
      <c r="Q102" t="s">
        <v>521</v>
      </c>
    </row>
    <row r="103" spans="1:17" ht="20.100000000000001" customHeight="1">
      <c r="A103" s="8">
        <v>3</v>
      </c>
      <c r="B103" s="15">
        <v>29211148536</v>
      </c>
      <c r="C103" s="115" t="s">
        <v>360</v>
      </c>
      <c r="D103" s="116" t="s">
        <v>361</v>
      </c>
      <c r="E103" s="16" t="s">
        <v>316</v>
      </c>
      <c r="F103" s="16" t="s">
        <v>501</v>
      </c>
      <c r="G103" s="9"/>
      <c r="H103" s="9"/>
      <c r="I103" s="10"/>
      <c r="J103" s="10"/>
      <c r="K103" s="10"/>
      <c r="L103" s="10"/>
      <c r="M103" s="10"/>
      <c r="N103" s="127" t="s">
        <v>515</v>
      </c>
      <c r="O103" s="128"/>
      <c r="P103" s="129"/>
      <c r="Q103" t="s">
        <v>521</v>
      </c>
    </row>
    <row r="104" spans="1:17" ht="20.100000000000001" customHeight="1">
      <c r="A104" s="8">
        <v>4</v>
      </c>
      <c r="B104" s="15">
        <v>29201122031</v>
      </c>
      <c r="C104" s="115" t="s">
        <v>362</v>
      </c>
      <c r="D104" s="116" t="s">
        <v>363</v>
      </c>
      <c r="E104" s="16" t="s">
        <v>316</v>
      </c>
      <c r="F104" s="16" t="s">
        <v>501</v>
      </c>
      <c r="G104" s="9"/>
      <c r="H104" s="9"/>
      <c r="I104" s="10"/>
      <c r="J104" s="10"/>
      <c r="K104" s="10"/>
      <c r="L104" s="10"/>
      <c r="M104" s="10"/>
      <c r="N104" s="127" t="s">
        <v>515</v>
      </c>
      <c r="O104" s="128"/>
      <c r="P104" s="129"/>
      <c r="Q104" t="s">
        <v>521</v>
      </c>
    </row>
    <row r="105" spans="1:17" ht="20.100000000000001" customHeight="1">
      <c r="A105" s="8">
        <v>5</v>
      </c>
      <c r="B105" s="15">
        <v>29219027455</v>
      </c>
      <c r="C105" s="115" t="s">
        <v>364</v>
      </c>
      <c r="D105" s="116" t="s">
        <v>310</v>
      </c>
      <c r="E105" s="16" t="s">
        <v>316</v>
      </c>
      <c r="F105" s="16" t="s">
        <v>501</v>
      </c>
      <c r="G105" s="9"/>
      <c r="H105" s="9"/>
      <c r="I105" s="10"/>
      <c r="J105" s="10"/>
      <c r="K105" s="10"/>
      <c r="L105" s="10"/>
      <c r="M105" s="10"/>
      <c r="N105" s="127" t="s">
        <v>515</v>
      </c>
      <c r="O105" s="128"/>
      <c r="P105" s="129"/>
      <c r="Q105" t="s">
        <v>521</v>
      </c>
    </row>
    <row r="106" spans="1:17" ht="20.100000000000001" customHeight="1">
      <c r="A106" s="8">
        <v>6</v>
      </c>
      <c r="B106" s="15">
        <v>29219051305</v>
      </c>
      <c r="C106" s="115" t="s">
        <v>260</v>
      </c>
      <c r="D106" s="116" t="s">
        <v>310</v>
      </c>
      <c r="E106" s="16" t="s">
        <v>316</v>
      </c>
      <c r="F106" s="16" t="s">
        <v>501</v>
      </c>
      <c r="G106" s="9"/>
      <c r="H106" s="9"/>
      <c r="I106" s="10"/>
      <c r="J106" s="10"/>
      <c r="K106" s="10"/>
      <c r="L106" s="10"/>
      <c r="M106" s="10"/>
      <c r="N106" s="127" t="s">
        <v>515</v>
      </c>
      <c r="O106" s="128"/>
      <c r="P106" s="129"/>
      <c r="Q106" t="s">
        <v>521</v>
      </c>
    </row>
    <row r="107" spans="1:17" ht="20.100000000000001" customHeight="1">
      <c r="A107" s="8">
        <v>7</v>
      </c>
      <c r="B107" s="15">
        <v>29210249540</v>
      </c>
      <c r="C107" s="115" t="s">
        <v>250</v>
      </c>
      <c r="D107" s="116" t="s">
        <v>312</v>
      </c>
      <c r="E107" s="16" t="s">
        <v>316</v>
      </c>
      <c r="F107" s="16" t="s">
        <v>501</v>
      </c>
      <c r="G107" s="9"/>
      <c r="H107" s="9"/>
      <c r="I107" s="10"/>
      <c r="J107" s="10"/>
      <c r="K107" s="10"/>
      <c r="L107" s="10"/>
      <c r="M107" s="10"/>
      <c r="N107" s="127" t="s">
        <v>515</v>
      </c>
      <c r="O107" s="128"/>
      <c r="P107" s="129"/>
      <c r="Q107" t="s">
        <v>521</v>
      </c>
    </row>
    <row r="108" spans="1:17" ht="20.100000000000001" customHeight="1">
      <c r="A108" s="8">
        <v>8</v>
      </c>
      <c r="B108" s="15">
        <v>29214664939</v>
      </c>
      <c r="C108" s="115" t="s">
        <v>365</v>
      </c>
      <c r="D108" s="116" t="s">
        <v>312</v>
      </c>
      <c r="E108" s="16" t="s">
        <v>316</v>
      </c>
      <c r="F108" s="16" t="s">
        <v>501</v>
      </c>
      <c r="G108" s="9"/>
      <c r="H108" s="9"/>
      <c r="I108" s="10"/>
      <c r="J108" s="10"/>
      <c r="K108" s="10"/>
      <c r="L108" s="10"/>
      <c r="M108" s="10"/>
      <c r="N108" s="127" t="s">
        <v>515</v>
      </c>
      <c r="O108" s="128"/>
      <c r="P108" s="129"/>
      <c r="Q108" t="s">
        <v>521</v>
      </c>
    </row>
    <row r="109" spans="1:17" ht="20.100000000000001" customHeight="1">
      <c r="A109" s="8">
        <v>9</v>
      </c>
      <c r="B109" s="15">
        <v>29211353648</v>
      </c>
      <c r="C109" s="115" t="s">
        <v>366</v>
      </c>
      <c r="D109" s="116" t="s">
        <v>367</v>
      </c>
      <c r="E109" s="16" t="s">
        <v>368</v>
      </c>
      <c r="F109" s="16" t="s">
        <v>501</v>
      </c>
      <c r="G109" s="9"/>
      <c r="H109" s="9"/>
      <c r="I109" s="10"/>
      <c r="J109" s="10"/>
      <c r="K109" s="10"/>
      <c r="L109" s="10"/>
      <c r="M109" s="10"/>
      <c r="N109" s="127" t="s">
        <v>515</v>
      </c>
      <c r="O109" s="128"/>
      <c r="P109" s="129"/>
      <c r="Q109" t="s">
        <v>521</v>
      </c>
    </row>
    <row r="110" spans="1:17" ht="20.100000000000001" customHeight="1">
      <c r="A110" s="8">
        <v>10</v>
      </c>
      <c r="B110" s="15">
        <v>29211154238</v>
      </c>
      <c r="C110" s="115" t="s">
        <v>369</v>
      </c>
      <c r="D110" s="116" t="s">
        <v>257</v>
      </c>
      <c r="E110" s="16" t="s">
        <v>368</v>
      </c>
      <c r="F110" s="16" t="s">
        <v>501</v>
      </c>
      <c r="G110" s="9"/>
      <c r="H110" s="9"/>
      <c r="I110" s="10"/>
      <c r="J110" s="10"/>
      <c r="K110" s="10"/>
      <c r="L110" s="10"/>
      <c r="M110" s="10"/>
      <c r="N110" s="127" t="s">
        <v>515</v>
      </c>
      <c r="O110" s="128"/>
      <c r="P110" s="129"/>
      <c r="Q110" t="s">
        <v>521</v>
      </c>
    </row>
    <row r="112" spans="1:17" s="1" customFormat="1" ht="14.25" customHeight="1">
      <c r="B112" s="119" t="s">
        <v>7</v>
      </c>
      <c r="C112" s="119"/>
      <c r="D112" s="120" t="s">
        <v>243</v>
      </c>
      <c r="E112" s="120"/>
      <c r="F112" s="120"/>
      <c r="G112" s="120"/>
      <c r="H112" s="120"/>
      <c r="I112" s="120"/>
      <c r="J112" s="120"/>
      <c r="K112" s="120"/>
      <c r="L112" s="120"/>
      <c r="M112" s="120"/>
      <c r="N112" s="95" t="s">
        <v>506</v>
      </c>
    </row>
    <row r="113" spans="1:17" s="1" customFormat="1">
      <c r="B113" s="119" t="s">
        <v>8</v>
      </c>
      <c r="C113" s="119"/>
      <c r="D113" s="2" t="s">
        <v>523</v>
      </c>
      <c r="E113" s="120" t="s">
        <v>511</v>
      </c>
      <c r="F113" s="120"/>
      <c r="G113" s="120"/>
      <c r="H113" s="120"/>
      <c r="I113" s="120"/>
      <c r="J113" s="120"/>
      <c r="K113" s="120"/>
      <c r="L113" s="120"/>
      <c r="M113" s="120"/>
      <c r="N113" s="3" t="s">
        <v>9</v>
      </c>
      <c r="O113" s="4" t="s">
        <v>10</v>
      </c>
      <c r="P113" s="4">
        <v>3</v>
      </c>
    </row>
    <row r="114" spans="1:17" s="5" customFormat="1" ht="18.75" customHeight="1">
      <c r="B114" s="6" t="s">
        <v>524</v>
      </c>
      <c r="C114" s="121" t="s">
        <v>513</v>
      </c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3" t="s">
        <v>11</v>
      </c>
      <c r="O114" s="3" t="s">
        <v>10</v>
      </c>
      <c r="P114" s="3">
        <v>1</v>
      </c>
    </row>
    <row r="115" spans="1:17" s="5" customFormat="1" ht="18.75" customHeight="1">
      <c r="A115" s="122" t="s">
        <v>525</v>
      </c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3" t="s">
        <v>12</v>
      </c>
      <c r="O115" s="3" t="s">
        <v>10</v>
      </c>
      <c r="P115" s="3">
        <v>1</v>
      </c>
    </row>
    <row r="116" spans="1:17" ht="3.75" customHeight="1"/>
    <row r="117" spans="1:17" ht="15" customHeight="1">
      <c r="A117" s="118" t="s">
        <v>0</v>
      </c>
      <c r="B117" s="117" t="s">
        <v>13</v>
      </c>
      <c r="C117" s="123" t="s">
        <v>3</v>
      </c>
      <c r="D117" s="124" t="s">
        <v>4</v>
      </c>
      <c r="E117" s="117" t="s">
        <v>18</v>
      </c>
      <c r="F117" s="117" t="s">
        <v>19</v>
      </c>
      <c r="G117" s="130" t="s">
        <v>241</v>
      </c>
      <c r="H117" s="125" t="s">
        <v>242</v>
      </c>
      <c r="I117" s="117" t="s">
        <v>14</v>
      </c>
      <c r="J117" s="132" t="s">
        <v>6</v>
      </c>
      <c r="K117" s="132"/>
      <c r="L117" s="132"/>
      <c r="M117" s="132"/>
      <c r="N117" s="133" t="s">
        <v>15</v>
      </c>
      <c r="O117" s="134"/>
      <c r="P117" s="135"/>
    </row>
    <row r="118" spans="1:17" ht="27" customHeight="1">
      <c r="A118" s="118"/>
      <c r="B118" s="118"/>
      <c r="C118" s="123"/>
      <c r="D118" s="124"/>
      <c r="E118" s="118"/>
      <c r="F118" s="118"/>
      <c r="G118" s="131"/>
      <c r="H118" s="126"/>
      <c r="I118" s="118"/>
      <c r="J118" s="7" t="s">
        <v>238</v>
      </c>
      <c r="K118" s="7" t="s">
        <v>239</v>
      </c>
      <c r="L118" s="114" t="s">
        <v>240</v>
      </c>
      <c r="M118" s="7" t="s">
        <v>17</v>
      </c>
      <c r="N118" s="136"/>
      <c r="O118" s="137"/>
      <c r="P118" s="138"/>
    </row>
    <row r="119" spans="1:17" ht="20.100000000000001" customHeight="1">
      <c r="A119" s="8">
        <v>1</v>
      </c>
      <c r="B119" s="15">
        <v>29216250704</v>
      </c>
      <c r="C119" s="115" t="s">
        <v>370</v>
      </c>
      <c r="D119" s="116" t="s">
        <v>257</v>
      </c>
      <c r="E119" s="16" t="s">
        <v>368</v>
      </c>
      <c r="F119" s="16" t="s">
        <v>501</v>
      </c>
      <c r="G119" s="9"/>
      <c r="H119" s="9"/>
      <c r="I119" s="10"/>
      <c r="J119" s="10"/>
      <c r="K119" s="10"/>
      <c r="L119" s="10"/>
      <c r="M119" s="10"/>
      <c r="N119" s="139" t="s">
        <v>515</v>
      </c>
      <c r="O119" s="140"/>
      <c r="P119" s="141"/>
      <c r="Q119" t="s">
        <v>526</v>
      </c>
    </row>
    <row r="120" spans="1:17" ht="20.100000000000001" customHeight="1">
      <c r="A120" s="8">
        <v>2</v>
      </c>
      <c r="B120" s="15">
        <v>29211151718</v>
      </c>
      <c r="C120" s="115" t="s">
        <v>371</v>
      </c>
      <c r="D120" s="116" t="s">
        <v>336</v>
      </c>
      <c r="E120" s="16" t="s">
        <v>368</v>
      </c>
      <c r="F120" s="16" t="s">
        <v>501</v>
      </c>
      <c r="G120" s="9"/>
      <c r="H120" s="9"/>
      <c r="I120" s="10"/>
      <c r="J120" s="10"/>
      <c r="K120" s="10"/>
      <c r="L120" s="10"/>
      <c r="M120" s="10"/>
      <c r="N120" s="127" t="s">
        <v>515</v>
      </c>
      <c r="O120" s="128"/>
      <c r="P120" s="129"/>
      <c r="Q120" t="s">
        <v>526</v>
      </c>
    </row>
    <row r="121" spans="1:17" ht="20.100000000000001" customHeight="1">
      <c r="A121" s="8">
        <v>3</v>
      </c>
      <c r="B121" s="15">
        <v>29211154744</v>
      </c>
      <c r="C121" s="115" t="s">
        <v>372</v>
      </c>
      <c r="D121" s="116" t="s">
        <v>336</v>
      </c>
      <c r="E121" s="16" t="s">
        <v>368</v>
      </c>
      <c r="F121" s="16" t="s">
        <v>501</v>
      </c>
      <c r="G121" s="9"/>
      <c r="H121" s="9"/>
      <c r="I121" s="10"/>
      <c r="J121" s="10"/>
      <c r="K121" s="10"/>
      <c r="L121" s="10"/>
      <c r="M121" s="10"/>
      <c r="N121" s="127" t="s">
        <v>515</v>
      </c>
      <c r="O121" s="128"/>
      <c r="P121" s="129"/>
      <c r="Q121" t="s">
        <v>526</v>
      </c>
    </row>
    <row r="122" spans="1:17" ht="20.100000000000001" customHeight="1">
      <c r="A122" s="8">
        <v>4</v>
      </c>
      <c r="B122" s="15">
        <v>29209049807</v>
      </c>
      <c r="C122" s="115" t="s">
        <v>373</v>
      </c>
      <c r="D122" s="116" t="s">
        <v>374</v>
      </c>
      <c r="E122" s="16" t="s">
        <v>368</v>
      </c>
      <c r="F122" s="16" t="s">
        <v>501</v>
      </c>
      <c r="G122" s="9"/>
      <c r="H122" s="9"/>
      <c r="I122" s="10"/>
      <c r="J122" s="10"/>
      <c r="K122" s="10"/>
      <c r="L122" s="10"/>
      <c r="M122" s="10"/>
      <c r="N122" s="127" t="s">
        <v>515</v>
      </c>
      <c r="O122" s="128"/>
      <c r="P122" s="129"/>
      <c r="Q122" t="s">
        <v>526</v>
      </c>
    </row>
    <row r="123" spans="1:17" ht="20.100000000000001" customHeight="1">
      <c r="A123" s="8">
        <v>5</v>
      </c>
      <c r="B123" s="15">
        <v>29211151029</v>
      </c>
      <c r="C123" s="115" t="s">
        <v>375</v>
      </c>
      <c r="D123" s="116" t="s">
        <v>374</v>
      </c>
      <c r="E123" s="16" t="s">
        <v>368</v>
      </c>
      <c r="F123" s="16" t="s">
        <v>501</v>
      </c>
      <c r="G123" s="9"/>
      <c r="H123" s="9"/>
      <c r="I123" s="10"/>
      <c r="J123" s="10"/>
      <c r="K123" s="10"/>
      <c r="L123" s="10"/>
      <c r="M123" s="10"/>
      <c r="N123" s="127" t="s">
        <v>515</v>
      </c>
      <c r="O123" s="128"/>
      <c r="P123" s="129"/>
      <c r="Q123" t="s">
        <v>526</v>
      </c>
    </row>
    <row r="124" spans="1:17" ht="20.100000000000001" customHeight="1">
      <c r="A124" s="8">
        <v>6</v>
      </c>
      <c r="B124" s="15">
        <v>29211132771</v>
      </c>
      <c r="C124" s="115" t="s">
        <v>372</v>
      </c>
      <c r="D124" s="116" t="s">
        <v>376</v>
      </c>
      <c r="E124" s="16" t="s">
        <v>368</v>
      </c>
      <c r="F124" s="16" t="s">
        <v>501</v>
      </c>
      <c r="G124" s="9"/>
      <c r="H124" s="9"/>
      <c r="I124" s="10"/>
      <c r="J124" s="10"/>
      <c r="K124" s="10"/>
      <c r="L124" s="10"/>
      <c r="M124" s="10"/>
      <c r="N124" s="127" t="s">
        <v>515</v>
      </c>
      <c r="O124" s="128"/>
      <c r="P124" s="129"/>
      <c r="Q124" t="s">
        <v>526</v>
      </c>
    </row>
    <row r="125" spans="1:17" ht="20.100000000000001" customHeight="1">
      <c r="A125" s="8">
        <v>7</v>
      </c>
      <c r="B125" s="15">
        <v>29219047048</v>
      </c>
      <c r="C125" s="115" t="s">
        <v>377</v>
      </c>
      <c r="D125" s="116" t="s">
        <v>378</v>
      </c>
      <c r="E125" s="16" t="s">
        <v>368</v>
      </c>
      <c r="F125" s="16" t="s">
        <v>501</v>
      </c>
      <c r="G125" s="9"/>
      <c r="H125" s="9"/>
      <c r="I125" s="10"/>
      <c r="J125" s="10"/>
      <c r="K125" s="10"/>
      <c r="L125" s="10"/>
      <c r="M125" s="10"/>
      <c r="N125" s="127" t="s">
        <v>515</v>
      </c>
      <c r="O125" s="128"/>
      <c r="P125" s="129"/>
      <c r="Q125" t="s">
        <v>526</v>
      </c>
    </row>
    <row r="126" spans="1:17" ht="20.100000000000001" customHeight="1">
      <c r="A126" s="8">
        <v>8</v>
      </c>
      <c r="B126" s="15">
        <v>29211153547</v>
      </c>
      <c r="C126" s="115" t="s">
        <v>379</v>
      </c>
      <c r="D126" s="116" t="s">
        <v>337</v>
      </c>
      <c r="E126" s="16" t="s">
        <v>368</v>
      </c>
      <c r="F126" s="16" t="s">
        <v>501</v>
      </c>
      <c r="G126" s="9"/>
      <c r="H126" s="9"/>
      <c r="I126" s="10"/>
      <c r="J126" s="10"/>
      <c r="K126" s="10"/>
      <c r="L126" s="10"/>
      <c r="M126" s="10"/>
      <c r="N126" s="127" t="s">
        <v>515</v>
      </c>
      <c r="O126" s="128"/>
      <c r="P126" s="129"/>
      <c r="Q126" t="s">
        <v>526</v>
      </c>
    </row>
    <row r="127" spans="1:17" ht="20.100000000000001" customHeight="1">
      <c r="A127" s="8">
        <v>9</v>
      </c>
      <c r="B127" s="15">
        <v>29219065013</v>
      </c>
      <c r="C127" s="115" t="s">
        <v>380</v>
      </c>
      <c r="D127" s="116" t="s">
        <v>337</v>
      </c>
      <c r="E127" s="16" t="s">
        <v>368</v>
      </c>
      <c r="F127" s="16" t="s">
        <v>501</v>
      </c>
      <c r="G127" s="9"/>
      <c r="H127" s="9"/>
      <c r="I127" s="10"/>
      <c r="J127" s="10"/>
      <c r="K127" s="10"/>
      <c r="L127" s="10"/>
      <c r="M127" s="10"/>
      <c r="N127" s="127" t="s">
        <v>515</v>
      </c>
      <c r="O127" s="128"/>
      <c r="P127" s="129"/>
      <c r="Q127" t="s">
        <v>526</v>
      </c>
    </row>
    <row r="128" spans="1:17" ht="20.100000000000001" customHeight="1">
      <c r="A128" s="8">
        <v>10</v>
      </c>
      <c r="B128" s="15">
        <v>29219038416</v>
      </c>
      <c r="C128" s="115" t="s">
        <v>381</v>
      </c>
      <c r="D128" s="116" t="s">
        <v>382</v>
      </c>
      <c r="E128" s="16" t="s">
        <v>368</v>
      </c>
      <c r="F128" s="16" t="s">
        <v>501</v>
      </c>
      <c r="G128" s="9"/>
      <c r="H128" s="9"/>
      <c r="I128" s="10"/>
      <c r="J128" s="10"/>
      <c r="K128" s="10"/>
      <c r="L128" s="10"/>
      <c r="M128" s="10"/>
      <c r="N128" s="127" t="s">
        <v>515</v>
      </c>
      <c r="O128" s="128"/>
      <c r="P128" s="129"/>
      <c r="Q128" t="s">
        <v>526</v>
      </c>
    </row>
    <row r="129" spans="1:17" ht="20.100000000000001" customHeight="1">
      <c r="A129" s="8">
        <v>11</v>
      </c>
      <c r="B129" s="15">
        <v>29212753294</v>
      </c>
      <c r="C129" s="115" t="s">
        <v>383</v>
      </c>
      <c r="D129" s="116" t="s">
        <v>338</v>
      </c>
      <c r="E129" s="16" t="s">
        <v>368</v>
      </c>
      <c r="F129" s="16" t="s">
        <v>501</v>
      </c>
      <c r="G129" s="9"/>
      <c r="H129" s="9"/>
      <c r="I129" s="10"/>
      <c r="J129" s="10"/>
      <c r="K129" s="10"/>
      <c r="L129" s="10"/>
      <c r="M129" s="10"/>
      <c r="N129" s="127" t="s">
        <v>515</v>
      </c>
      <c r="O129" s="128"/>
      <c r="P129" s="129"/>
      <c r="Q129" t="s">
        <v>526</v>
      </c>
    </row>
    <row r="130" spans="1:17" ht="20.100000000000001" customHeight="1">
      <c r="A130" s="8">
        <v>12</v>
      </c>
      <c r="B130" s="15">
        <v>29219039436</v>
      </c>
      <c r="C130" s="115" t="s">
        <v>384</v>
      </c>
      <c r="D130" s="116" t="s">
        <v>338</v>
      </c>
      <c r="E130" s="16" t="s">
        <v>368</v>
      </c>
      <c r="F130" s="16" t="s">
        <v>501</v>
      </c>
      <c r="G130" s="9"/>
      <c r="H130" s="9"/>
      <c r="I130" s="10"/>
      <c r="J130" s="10"/>
      <c r="K130" s="10"/>
      <c r="L130" s="10"/>
      <c r="M130" s="10"/>
      <c r="N130" s="127" t="s">
        <v>515</v>
      </c>
      <c r="O130" s="128"/>
      <c r="P130" s="129"/>
      <c r="Q130" t="s">
        <v>526</v>
      </c>
    </row>
    <row r="131" spans="1:17" ht="20.100000000000001" customHeight="1">
      <c r="A131" s="8">
        <v>13</v>
      </c>
      <c r="B131" s="15">
        <v>29212665534</v>
      </c>
      <c r="C131" s="115" t="s">
        <v>385</v>
      </c>
      <c r="D131" s="116" t="s">
        <v>386</v>
      </c>
      <c r="E131" s="16" t="s">
        <v>368</v>
      </c>
      <c r="F131" s="16" t="s">
        <v>501</v>
      </c>
      <c r="G131" s="9"/>
      <c r="H131" s="9"/>
      <c r="I131" s="10"/>
      <c r="J131" s="10"/>
      <c r="K131" s="10"/>
      <c r="L131" s="10"/>
      <c r="M131" s="10"/>
      <c r="N131" s="127" t="s">
        <v>515</v>
      </c>
      <c r="O131" s="128"/>
      <c r="P131" s="129"/>
      <c r="Q131" t="s">
        <v>526</v>
      </c>
    </row>
    <row r="132" spans="1:17" ht="20.100000000000001" customHeight="1">
      <c r="A132" s="8">
        <v>14</v>
      </c>
      <c r="B132" s="15">
        <v>29219054770</v>
      </c>
      <c r="C132" s="115" t="s">
        <v>387</v>
      </c>
      <c r="D132" s="116" t="s">
        <v>386</v>
      </c>
      <c r="E132" s="16" t="s">
        <v>368</v>
      </c>
      <c r="F132" s="16" t="s">
        <v>501</v>
      </c>
      <c r="G132" s="9"/>
      <c r="H132" s="9"/>
      <c r="I132" s="10"/>
      <c r="J132" s="10"/>
      <c r="K132" s="10"/>
      <c r="L132" s="10"/>
      <c r="M132" s="10"/>
      <c r="N132" s="127" t="s">
        <v>515</v>
      </c>
      <c r="O132" s="128"/>
      <c r="P132" s="129"/>
      <c r="Q132" t="s">
        <v>526</v>
      </c>
    </row>
    <row r="133" spans="1:17" ht="20.100000000000001" customHeight="1">
      <c r="A133" s="8">
        <v>15</v>
      </c>
      <c r="B133" s="15">
        <v>29214623429</v>
      </c>
      <c r="C133" s="115" t="s">
        <v>388</v>
      </c>
      <c r="D133" s="116" t="s">
        <v>389</v>
      </c>
      <c r="E133" s="16" t="s">
        <v>368</v>
      </c>
      <c r="F133" s="16" t="s">
        <v>501</v>
      </c>
      <c r="G133" s="9"/>
      <c r="H133" s="9"/>
      <c r="I133" s="10"/>
      <c r="J133" s="10"/>
      <c r="K133" s="10"/>
      <c r="L133" s="10"/>
      <c r="M133" s="10"/>
      <c r="N133" s="127" t="s">
        <v>515</v>
      </c>
      <c r="O133" s="128"/>
      <c r="P133" s="129"/>
      <c r="Q133" t="s">
        <v>526</v>
      </c>
    </row>
    <row r="134" spans="1:17" ht="20.100000000000001" customHeight="1">
      <c r="A134" s="8">
        <v>16</v>
      </c>
      <c r="B134" s="15">
        <v>29219021557</v>
      </c>
      <c r="C134" s="115" t="s">
        <v>390</v>
      </c>
      <c r="D134" s="116" t="s">
        <v>389</v>
      </c>
      <c r="E134" s="16" t="s">
        <v>368</v>
      </c>
      <c r="F134" s="16" t="s">
        <v>501</v>
      </c>
      <c r="G134" s="9"/>
      <c r="H134" s="9"/>
      <c r="I134" s="10"/>
      <c r="J134" s="10"/>
      <c r="K134" s="10"/>
      <c r="L134" s="10"/>
      <c r="M134" s="10"/>
      <c r="N134" s="127" t="s">
        <v>515</v>
      </c>
      <c r="O134" s="128"/>
      <c r="P134" s="129"/>
      <c r="Q134" t="s">
        <v>526</v>
      </c>
    </row>
    <row r="135" spans="1:17" ht="20.100000000000001" customHeight="1">
      <c r="A135" s="8">
        <v>17</v>
      </c>
      <c r="B135" s="15">
        <v>29211143657</v>
      </c>
      <c r="C135" s="115" t="s">
        <v>391</v>
      </c>
      <c r="D135" s="116" t="s">
        <v>269</v>
      </c>
      <c r="E135" s="16" t="s">
        <v>368</v>
      </c>
      <c r="F135" s="16" t="s">
        <v>501</v>
      </c>
      <c r="G135" s="9"/>
      <c r="H135" s="9"/>
      <c r="I135" s="10"/>
      <c r="J135" s="10"/>
      <c r="K135" s="10"/>
      <c r="L135" s="10"/>
      <c r="M135" s="10"/>
      <c r="N135" s="127" t="s">
        <v>515</v>
      </c>
      <c r="O135" s="128"/>
      <c r="P135" s="129"/>
      <c r="Q135" t="s">
        <v>526</v>
      </c>
    </row>
    <row r="136" spans="1:17" ht="20.100000000000001" customHeight="1">
      <c r="A136" s="8">
        <v>18</v>
      </c>
      <c r="B136" s="15">
        <v>29211136521</v>
      </c>
      <c r="C136" s="115" t="s">
        <v>392</v>
      </c>
      <c r="D136" s="116" t="s">
        <v>272</v>
      </c>
      <c r="E136" s="16" t="s">
        <v>368</v>
      </c>
      <c r="F136" s="16" t="s">
        <v>501</v>
      </c>
      <c r="G136" s="9"/>
      <c r="H136" s="9"/>
      <c r="I136" s="10"/>
      <c r="J136" s="10"/>
      <c r="K136" s="10"/>
      <c r="L136" s="10"/>
      <c r="M136" s="10"/>
      <c r="N136" s="127" t="s">
        <v>515</v>
      </c>
      <c r="O136" s="128"/>
      <c r="P136" s="129"/>
      <c r="Q136" t="s">
        <v>526</v>
      </c>
    </row>
    <row r="137" spans="1:17" ht="20.100000000000001" customHeight="1">
      <c r="A137" s="8">
        <v>19</v>
      </c>
      <c r="B137" s="15">
        <v>29219054695</v>
      </c>
      <c r="C137" s="115" t="s">
        <v>393</v>
      </c>
      <c r="D137" s="116" t="s">
        <v>272</v>
      </c>
      <c r="E137" s="16" t="s">
        <v>368</v>
      </c>
      <c r="F137" s="16" t="s">
        <v>501</v>
      </c>
      <c r="G137" s="9"/>
      <c r="H137" s="9"/>
      <c r="I137" s="10"/>
      <c r="J137" s="10"/>
      <c r="K137" s="10"/>
      <c r="L137" s="10"/>
      <c r="M137" s="10"/>
      <c r="N137" s="127" t="s">
        <v>515</v>
      </c>
      <c r="O137" s="128"/>
      <c r="P137" s="129"/>
      <c r="Q137" t="s">
        <v>526</v>
      </c>
    </row>
    <row r="138" spans="1:17" ht="20.100000000000001" customHeight="1">
      <c r="A138" s="8">
        <v>20</v>
      </c>
      <c r="B138" s="15">
        <v>29211151228</v>
      </c>
      <c r="C138" s="115" t="s">
        <v>394</v>
      </c>
      <c r="D138" s="116" t="s">
        <v>395</v>
      </c>
      <c r="E138" s="16" t="s">
        <v>368</v>
      </c>
      <c r="F138" s="16" t="s">
        <v>501</v>
      </c>
      <c r="G138" s="9"/>
      <c r="H138" s="9"/>
      <c r="I138" s="10"/>
      <c r="J138" s="10"/>
      <c r="K138" s="10"/>
      <c r="L138" s="10"/>
      <c r="M138" s="10"/>
      <c r="N138" s="127" t="s">
        <v>515</v>
      </c>
      <c r="O138" s="128"/>
      <c r="P138" s="129"/>
      <c r="Q138" t="s">
        <v>526</v>
      </c>
    </row>
    <row r="139" spans="1:17" ht="20.100000000000001" customHeight="1">
      <c r="A139" s="8">
        <v>21</v>
      </c>
      <c r="B139" s="15">
        <v>29219064936</v>
      </c>
      <c r="C139" s="115" t="s">
        <v>396</v>
      </c>
      <c r="D139" s="116" t="s">
        <v>397</v>
      </c>
      <c r="E139" s="16" t="s">
        <v>368</v>
      </c>
      <c r="F139" s="16" t="s">
        <v>501</v>
      </c>
      <c r="G139" s="9"/>
      <c r="H139" s="9"/>
      <c r="I139" s="10"/>
      <c r="J139" s="10"/>
      <c r="K139" s="10"/>
      <c r="L139" s="10"/>
      <c r="M139" s="10"/>
      <c r="N139" s="127" t="s">
        <v>515</v>
      </c>
      <c r="O139" s="128"/>
      <c r="P139" s="129"/>
      <c r="Q139" t="s">
        <v>526</v>
      </c>
    </row>
    <row r="140" spans="1:17" ht="20.100000000000001" customHeight="1">
      <c r="A140" s="8">
        <v>22</v>
      </c>
      <c r="B140" s="15">
        <v>29210250360</v>
      </c>
      <c r="C140" s="115" t="s">
        <v>398</v>
      </c>
      <c r="D140" s="116" t="s">
        <v>278</v>
      </c>
      <c r="E140" s="16" t="s">
        <v>368</v>
      </c>
      <c r="F140" s="16" t="s">
        <v>501</v>
      </c>
      <c r="G140" s="9"/>
      <c r="H140" s="9"/>
      <c r="I140" s="10"/>
      <c r="J140" s="10"/>
      <c r="K140" s="10"/>
      <c r="L140" s="10"/>
      <c r="M140" s="10"/>
      <c r="N140" s="127" t="s">
        <v>515</v>
      </c>
      <c r="O140" s="128"/>
      <c r="P140" s="129"/>
      <c r="Q140" t="s">
        <v>526</v>
      </c>
    </row>
    <row r="141" spans="1:17" ht="20.100000000000001" customHeight="1">
      <c r="A141" s="8">
        <v>23</v>
      </c>
      <c r="B141" s="15">
        <v>29219054767</v>
      </c>
      <c r="C141" s="115" t="s">
        <v>399</v>
      </c>
      <c r="D141" s="116" t="s">
        <v>278</v>
      </c>
      <c r="E141" s="16" t="s">
        <v>368</v>
      </c>
      <c r="F141" s="16" t="s">
        <v>501</v>
      </c>
      <c r="G141" s="9"/>
      <c r="H141" s="9"/>
      <c r="I141" s="10"/>
      <c r="J141" s="10"/>
      <c r="K141" s="10"/>
      <c r="L141" s="10"/>
      <c r="M141" s="10"/>
      <c r="N141" s="127" t="s">
        <v>515</v>
      </c>
      <c r="O141" s="128"/>
      <c r="P141" s="129"/>
      <c r="Q141" t="s">
        <v>526</v>
      </c>
    </row>
    <row r="142" spans="1:17" ht="20.100000000000001" customHeight="1">
      <c r="A142" s="8">
        <v>24</v>
      </c>
      <c r="B142" s="15">
        <v>29211154867</v>
      </c>
      <c r="C142" s="115" t="s">
        <v>400</v>
      </c>
      <c r="D142" s="116" t="s">
        <v>401</v>
      </c>
      <c r="E142" s="16" t="s">
        <v>368</v>
      </c>
      <c r="F142" s="16" t="s">
        <v>501</v>
      </c>
      <c r="G142" s="9"/>
      <c r="H142" s="9"/>
      <c r="I142" s="10"/>
      <c r="J142" s="10"/>
      <c r="K142" s="10"/>
      <c r="L142" s="10"/>
      <c r="M142" s="10"/>
      <c r="N142" s="127" t="s">
        <v>515</v>
      </c>
      <c r="O142" s="128"/>
      <c r="P142" s="129"/>
      <c r="Q142" t="s">
        <v>526</v>
      </c>
    </row>
    <row r="143" spans="1:17" ht="20.100000000000001" customHeight="1">
      <c r="A143" s="8">
        <v>25</v>
      </c>
      <c r="B143" s="15">
        <v>29219040320</v>
      </c>
      <c r="C143" s="115" t="s">
        <v>402</v>
      </c>
      <c r="D143" s="116" t="s">
        <v>280</v>
      </c>
      <c r="E143" s="16" t="s">
        <v>368</v>
      </c>
      <c r="F143" s="16" t="s">
        <v>501</v>
      </c>
      <c r="G143" s="9"/>
      <c r="H143" s="9"/>
      <c r="I143" s="10"/>
      <c r="J143" s="10"/>
      <c r="K143" s="10"/>
      <c r="L143" s="10"/>
      <c r="M143" s="10"/>
      <c r="N143" s="127" t="s">
        <v>515</v>
      </c>
      <c r="O143" s="128"/>
      <c r="P143" s="129"/>
      <c r="Q143" t="s">
        <v>526</v>
      </c>
    </row>
    <row r="144" spans="1:17" ht="20.100000000000001" customHeight="1">
      <c r="A144" s="8">
        <v>26</v>
      </c>
      <c r="B144" s="15">
        <v>29219049993</v>
      </c>
      <c r="C144" s="115" t="s">
        <v>403</v>
      </c>
      <c r="D144" s="116" t="s">
        <v>404</v>
      </c>
      <c r="E144" s="16" t="s">
        <v>368</v>
      </c>
      <c r="F144" s="16" t="s">
        <v>501</v>
      </c>
      <c r="G144" s="9"/>
      <c r="H144" s="9"/>
      <c r="I144" s="10"/>
      <c r="J144" s="10"/>
      <c r="K144" s="10"/>
      <c r="L144" s="10"/>
      <c r="M144" s="10"/>
      <c r="N144" s="127" t="s">
        <v>515</v>
      </c>
      <c r="O144" s="128"/>
      <c r="P144" s="129"/>
      <c r="Q144" t="s">
        <v>526</v>
      </c>
    </row>
    <row r="145" spans="1:17" ht="20.100000000000001" customHeight="1">
      <c r="A145" s="8">
        <v>27</v>
      </c>
      <c r="B145" s="15">
        <v>29219054593</v>
      </c>
      <c r="C145" s="115" t="s">
        <v>405</v>
      </c>
      <c r="D145" s="116" t="s">
        <v>345</v>
      </c>
      <c r="E145" s="16" t="s">
        <v>368</v>
      </c>
      <c r="F145" s="16" t="s">
        <v>501</v>
      </c>
      <c r="G145" s="9"/>
      <c r="H145" s="9"/>
      <c r="I145" s="10"/>
      <c r="J145" s="10"/>
      <c r="K145" s="10"/>
      <c r="L145" s="10"/>
      <c r="M145" s="10"/>
      <c r="N145" s="127" t="s">
        <v>515</v>
      </c>
      <c r="O145" s="128"/>
      <c r="P145" s="129"/>
      <c r="Q145" t="s">
        <v>526</v>
      </c>
    </row>
    <row r="146" spans="1:17" ht="20.100000000000001" customHeight="1">
      <c r="A146" s="8">
        <v>28</v>
      </c>
      <c r="B146" s="15">
        <v>29219037694</v>
      </c>
      <c r="C146" s="115" t="s">
        <v>406</v>
      </c>
      <c r="D146" s="116" t="s">
        <v>407</v>
      </c>
      <c r="E146" s="16" t="s">
        <v>368</v>
      </c>
      <c r="F146" s="16" t="s">
        <v>501</v>
      </c>
      <c r="G146" s="9"/>
      <c r="H146" s="9"/>
      <c r="I146" s="10"/>
      <c r="J146" s="10"/>
      <c r="K146" s="10"/>
      <c r="L146" s="10"/>
      <c r="M146" s="10"/>
      <c r="N146" s="127" t="s">
        <v>515</v>
      </c>
      <c r="O146" s="128"/>
      <c r="P146" s="129"/>
      <c r="Q146" t="s">
        <v>526</v>
      </c>
    </row>
    <row r="147" spans="1:17" ht="20.100000000000001" customHeight="1">
      <c r="A147" s="8">
        <v>29</v>
      </c>
      <c r="B147" s="15">
        <v>29211165586</v>
      </c>
      <c r="C147" s="115" t="s">
        <v>408</v>
      </c>
      <c r="D147" s="116" t="s">
        <v>409</v>
      </c>
      <c r="E147" s="16" t="s">
        <v>368</v>
      </c>
      <c r="F147" s="16" t="s">
        <v>501</v>
      </c>
      <c r="G147" s="9"/>
      <c r="H147" s="9"/>
      <c r="I147" s="10"/>
      <c r="J147" s="10"/>
      <c r="K147" s="10"/>
      <c r="L147" s="10"/>
      <c r="M147" s="10"/>
      <c r="N147" s="127" t="s">
        <v>515</v>
      </c>
      <c r="O147" s="128"/>
      <c r="P147" s="129"/>
      <c r="Q147" t="s">
        <v>526</v>
      </c>
    </row>
    <row r="148" spans="1:17" ht="20.100000000000001" customHeight="1">
      <c r="A148" s="11">
        <v>30</v>
      </c>
      <c r="B148" s="15">
        <v>29211128303</v>
      </c>
      <c r="C148" s="115" t="s">
        <v>410</v>
      </c>
      <c r="D148" s="116" t="s">
        <v>411</v>
      </c>
      <c r="E148" s="16" t="s">
        <v>368</v>
      </c>
      <c r="F148" s="16" t="s">
        <v>501</v>
      </c>
      <c r="G148" s="12"/>
      <c r="H148" s="12"/>
      <c r="I148" s="13"/>
      <c r="J148" s="13"/>
      <c r="K148" s="13"/>
      <c r="L148" s="13"/>
      <c r="M148" s="13"/>
      <c r="N148" s="127" t="s">
        <v>515</v>
      </c>
      <c r="O148" s="128"/>
      <c r="P148" s="129"/>
      <c r="Q148" t="s">
        <v>526</v>
      </c>
    </row>
    <row r="150" spans="1:17" s="1" customFormat="1" ht="14.25" customHeight="1">
      <c r="B150" s="119" t="s">
        <v>7</v>
      </c>
      <c r="C150" s="119"/>
      <c r="D150" s="120" t="s">
        <v>243</v>
      </c>
      <c r="E150" s="120"/>
      <c r="F150" s="120"/>
      <c r="G150" s="120"/>
      <c r="H150" s="120"/>
      <c r="I150" s="120"/>
      <c r="J150" s="120"/>
      <c r="K150" s="120"/>
      <c r="L150" s="120"/>
      <c r="M150" s="120"/>
      <c r="N150" s="95" t="s">
        <v>507</v>
      </c>
    </row>
    <row r="151" spans="1:17" s="1" customFormat="1">
      <c r="B151" s="119" t="s">
        <v>8</v>
      </c>
      <c r="C151" s="119"/>
      <c r="D151" s="2" t="s">
        <v>523</v>
      </c>
      <c r="E151" s="120" t="s">
        <v>511</v>
      </c>
      <c r="F151" s="120"/>
      <c r="G151" s="120"/>
      <c r="H151" s="120"/>
      <c r="I151" s="120"/>
      <c r="J151" s="120"/>
      <c r="K151" s="120"/>
      <c r="L151" s="120"/>
      <c r="M151" s="120"/>
      <c r="N151" s="3" t="s">
        <v>9</v>
      </c>
      <c r="O151" s="4" t="s">
        <v>10</v>
      </c>
      <c r="P151" s="4">
        <v>3</v>
      </c>
    </row>
    <row r="152" spans="1:17" s="5" customFormat="1" ht="18.75" customHeight="1">
      <c r="B152" s="6" t="s">
        <v>527</v>
      </c>
      <c r="C152" s="121" t="s">
        <v>513</v>
      </c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3" t="s">
        <v>11</v>
      </c>
      <c r="O152" s="3" t="s">
        <v>10</v>
      </c>
      <c r="P152" s="3">
        <v>1</v>
      </c>
    </row>
    <row r="153" spans="1:17" s="5" customFormat="1" ht="18.75" customHeight="1">
      <c r="A153" s="122" t="s">
        <v>525</v>
      </c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3" t="s">
        <v>12</v>
      </c>
      <c r="O153" s="3" t="s">
        <v>10</v>
      </c>
      <c r="P153" s="3">
        <v>1</v>
      </c>
    </row>
    <row r="154" spans="1:17" ht="3.75" customHeight="1"/>
    <row r="155" spans="1:17" ht="15" customHeight="1">
      <c r="A155" s="118" t="s">
        <v>0</v>
      </c>
      <c r="B155" s="117" t="s">
        <v>13</v>
      </c>
      <c r="C155" s="123" t="s">
        <v>3</v>
      </c>
      <c r="D155" s="124" t="s">
        <v>4</v>
      </c>
      <c r="E155" s="117" t="s">
        <v>18</v>
      </c>
      <c r="F155" s="117" t="s">
        <v>19</v>
      </c>
      <c r="G155" s="130" t="s">
        <v>241</v>
      </c>
      <c r="H155" s="125" t="s">
        <v>242</v>
      </c>
      <c r="I155" s="117" t="s">
        <v>14</v>
      </c>
      <c r="J155" s="132" t="s">
        <v>6</v>
      </c>
      <c r="K155" s="132"/>
      <c r="L155" s="132"/>
      <c r="M155" s="132"/>
      <c r="N155" s="133" t="s">
        <v>15</v>
      </c>
      <c r="O155" s="134"/>
      <c r="P155" s="135"/>
    </row>
    <row r="156" spans="1:17" ht="27" customHeight="1">
      <c r="A156" s="118"/>
      <c r="B156" s="118"/>
      <c r="C156" s="123"/>
      <c r="D156" s="124"/>
      <c r="E156" s="118"/>
      <c r="F156" s="118"/>
      <c r="G156" s="131"/>
      <c r="H156" s="126"/>
      <c r="I156" s="118"/>
      <c r="J156" s="7" t="s">
        <v>238</v>
      </c>
      <c r="K156" s="7" t="s">
        <v>239</v>
      </c>
      <c r="L156" s="114" t="s">
        <v>240</v>
      </c>
      <c r="M156" s="7" t="s">
        <v>17</v>
      </c>
      <c r="N156" s="136"/>
      <c r="O156" s="137"/>
      <c r="P156" s="138"/>
    </row>
    <row r="157" spans="1:17" ht="20.100000000000001" customHeight="1">
      <c r="A157" s="8">
        <v>1</v>
      </c>
      <c r="B157" s="15">
        <v>29211128649</v>
      </c>
      <c r="C157" s="115" t="s">
        <v>412</v>
      </c>
      <c r="D157" s="116" t="s">
        <v>413</v>
      </c>
      <c r="E157" s="16" t="s">
        <v>368</v>
      </c>
      <c r="F157" s="16" t="s">
        <v>501</v>
      </c>
      <c r="G157" s="9"/>
      <c r="H157" s="9"/>
      <c r="I157" s="10"/>
      <c r="J157" s="10"/>
      <c r="K157" s="10"/>
      <c r="L157" s="10"/>
      <c r="M157" s="10"/>
      <c r="N157" s="139" t="s">
        <v>515</v>
      </c>
      <c r="O157" s="140"/>
      <c r="P157" s="141"/>
      <c r="Q157" t="s">
        <v>526</v>
      </c>
    </row>
    <row r="158" spans="1:17" ht="20.100000000000001" customHeight="1">
      <c r="A158" s="8">
        <v>2</v>
      </c>
      <c r="B158" s="15">
        <v>29219034776</v>
      </c>
      <c r="C158" s="115" t="s">
        <v>414</v>
      </c>
      <c r="D158" s="116" t="s">
        <v>413</v>
      </c>
      <c r="E158" s="16" t="s">
        <v>368</v>
      </c>
      <c r="F158" s="16" t="s">
        <v>501</v>
      </c>
      <c r="G158" s="9"/>
      <c r="H158" s="9"/>
      <c r="I158" s="10"/>
      <c r="J158" s="10"/>
      <c r="K158" s="10"/>
      <c r="L158" s="10"/>
      <c r="M158" s="10"/>
      <c r="N158" s="127" t="s">
        <v>515</v>
      </c>
      <c r="O158" s="128"/>
      <c r="P158" s="129"/>
      <c r="Q158" t="s">
        <v>526</v>
      </c>
    </row>
    <row r="159" spans="1:17" ht="20.100000000000001" customHeight="1">
      <c r="A159" s="8">
        <v>3</v>
      </c>
      <c r="B159" s="15">
        <v>29219064584</v>
      </c>
      <c r="C159" s="115" t="s">
        <v>415</v>
      </c>
      <c r="D159" s="116" t="s">
        <v>416</v>
      </c>
      <c r="E159" s="16" t="s">
        <v>368</v>
      </c>
      <c r="F159" s="16" t="s">
        <v>501</v>
      </c>
      <c r="G159" s="9"/>
      <c r="H159" s="9"/>
      <c r="I159" s="10"/>
      <c r="J159" s="10"/>
      <c r="K159" s="10"/>
      <c r="L159" s="10"/>
      <c r="M159" s="10"/>
      <c r="N159" s="127" t="s">
        <v>515</v>
      </c>
      <c r="O159" s="128"/>
      <c r="P159" s="129"/>
      <c r="Q159" t="s">
        <v>526</v>
      </c>
    </row>
    <row r="160" spans="1:17" ht="20.100000000000001" customHeight="1">
      <c r="A160" s="8">
        <v>4</v>
      </c>
      <c r="B160" s="15">
        <v>29211145665</v>
      </c>
      <c r="C160" s="115" t="s">
        <v>417</v>
      </c>
      <c r="D160" s="116" t="s">
        <v>359</v>
      </c>
      <c r="E160" s="16" t="s">
        <v>368</v>
      </c>
      <c r="F160" s="16" t="s">
        <v>501</v>
      </c>
      <c r="G160" s="9"/>
      <c r="H160" s="9"/>
      <c r="I160" s="10"/>
      <c r="J160" s="10"/>
      <c r="K160" s="10"/>
      <c r="L160" s="10"/>
      <c r="M160" s="10"/>
      <c r="N160" s="127" t="s">
        <v>515</v>
      </c>
      <c r="O160" s="128"/>
      <c r="P160" s="129"/>
      <c r="Q160" t="s">
        <v>526</v>
      </c>
    </row>
    <row r="161" spans="1:17" ht="20.100000000000001" customHeight="1">
      <c r="A161" s="8">
        <v>5</v>
      </c>
      <c r="B161" s="15">
        <v>29219065899</v>
      </c>
      <c r="C161" s="115" t="s">
        <v>418</v>
      </c>
      <c r="D161" s="116" t="s">
        <v>419</v>
      </c>
      <c r="E161" s="16" t="s">
        <v>368</v>
      </c>
      <c r="F161" s="16" t="s">
        <v>501</v>
      </c>
      <c r="G161" s="9"/>
      <c r="H161" s="9"/>
      <c r="I161" s="10"/>
      <c r="J161" s="10"/>
      <c r="K161" s="10"/>
      <c r="L161" s="10"/>
      <c r="M161" s="10"/>
      <c r="N161" s="127" t="s">
        <v>515</v>
      </c>
      <c r="O161" s="128"/>
      <c r="P161" s="129"/>
      <c r="Q161" t="s">
        <v>526</v>
      </c>
    </row>
    <row r="162" spans="1:17" ht="20.100000000000001" customHeight="1">
      <c r="A162" s="8">
        <v>6</v>
      </c>
      <c r="B162" s="15">
        <v>29219049995</v>
      </c>
      <c r="C162" s="115" t="s">
        <v>420</v>
      </c>
      <c r="D162" s="116" t="s">
        <v>272</v>
      </c>
      <c r="E162" s="16" t="s">
        <v>421</v>
      </c>
      <c r="F162" s="16" t="s">
        <v>501</v>
      </c>
      <c r="G162" s="9"/>
      <c r="H162" s="9"/>
      <c r="I162" s="10"/>
      <c r="J162" s="10"/>
      <c r="K162" s="10"/>
      <c r="L162" s="10"/>
      <c r="M162" s="10"/>
      <c r="N162" s="127" t="s">
        <v>515</v>
      </c>
      <c r="O162" s="128"/>
      <c r="P162" s="129"/>
      <c r="Q162" t="s">
        <v>526</v>
      </c>
    </row>
    <row r="163" spans="1:17" ht="20.100000000000001" customHeight="1">
      <c r="A163" s="8">
        <v>7</v>
      </c>
      <c r="B163" s="15">
        <v>29219022025</v>
      </c>
      <c r="C163" s="115" t="s">
        <v>352</v>
      </c>
      <c r="D163" s="116" t="s">
        <v>416</v>
      </c>
      <c r="E163" s="16" t="s">
        <v>421</v>
      </c>
      <c r="F163" s="16" t="s">
        <v>501</v>
      </c>
      <c r="G163" s="9"/>
      <c r="H163" s="9"/>
      <c r="I163" s="10"/>
      <c r="J163" s="10"/>
      <c r="K163" s="10"/>
      <c r="L163" s="10"/>
      <c r="M163" s="10"/>
      <c r="N163" s="127" t="s">
        <v>515</v>
      </c>
      <c r="O163" s="128"/>
      <c r="P163" s="129"/>
      <c r="Q163" t="s">
        <v>526</v>
      </c>
    </row>
    <row r="164" spans="1:17" ht="20.100000000000001" customHeight="1">
      <c r="A164" s="8">
        <v>8</v>
      </c>
      <c r="B164" s="15">
        <v>29219054769</v>
      </c>
      <c r="C164" s="115" t="s">
        <v>422</v>
      </c>
      <c r="D164" s="116" t="s">
        <v>283</v>
      </c>
      <c r="E164" s="16" t="s">
        <v>421</v>
      </c>
      <c r="F164" s="16" t="s">
        <v>501</v>
      </c>
      <c r="G164" s="9"/>
      <c r="H164" s="9"/>
      <c r="I164" s="10"/>
      <c r="J164" s="10"/>
      <c r="K164" s="10"/>
      <c r="L164" s="10"/>
      <c r="M164" s="10"/>
      <c r="N164" s="127" t="s">
        <v>515</v>
      </c>
      <c r="O164" s="128"/>
      <c r="P164" s="129"/>
      <c r="Q164" t="s">
        <v>526</v>
      </c>
    </row>
    <row r="165" spans="1:17" ht="20.100000000000001" customHeight="1">
      <c r="A165" s="8">
        <v>9</v>
      </c>
      <c r="B165" s="15">
        <v>29200265073</v>
      </c>
      <c r="C165" s="115" t="s">
        <v>423</v>
      </c>
      <c r="D165" s="116" t="s">
        <v>424</v>
      </c>
      <c r="E165" s="16" t="s">
        <v>421</v>
      </c>
      <c r="F165" s="16" t="s">
        <v>501</v>
      </c>
      <c r="G165" s="9"/>
      <c r="H165" s="9"/>
      <c r="I165" s="10"/>
      <c r="J165" s="10"/>
      <c r="K165" s="10"/>
      <c r="L165" s="10"/>
      <c r="M165" s="10"/>
      <c r="N165" s="127" t="s">
        <v>515</v>
      </c>
      <c r="O165" s="128"/>
      <c r="P165" s="129"/>
      <c r="Q165" t="s">
        <v>526</v>
      </c>
    </row>
    <row r="166" spans="1:17" ht="20.100000000000001" customHeight="1">
      <c r="A166" s="8">
        <v>10</v>
      </c>
      <c r="B166" s="15">
        <v>28219049506</v>
      </c>
      <c r="C166" s="115" t="s">
        <v>293</v>
      </c>
      <c r="D166" s="116" t="s">
        <v>347</v>
      </c>
      <c r="E166" s="16" t="s">
        <v>421</v>
      </c>
      <c r="F166" s="16" t="s">
        <v>501</v>
      </c>
      <c r="G166" s="9"/>
      <c r="H166" s="9"/>
      <c r="I166" s="10"/>
      <c r="J166" s="10"/>
      <c r="K166" s="10"/>
      <c r="L166" s="10"/>
      <c r="M166" s="10"/>
      <c r="N166" s="127" t="s">
        <v>38</v>
      </c>
      <c r="O166" s="128"/>
      <c r="P166" s="129"/>
      <c r="Q166" t="s">
        <v>526</v>
      </c>
    </row>
    <row r="167" spans="1:17" ht="20.100000000000001" customHeight="1">
      <c r="A167" s="8">
        <v>11</v>
      </c>
      <c r="B167" s="15">
        <v>29219049686</v>
      </c>
      <c r="C167" s="115" t="s">
        <v>425</v>
      </c>
      <c r="D167" s="116" t="s">
        <v>347</v>
      </c>
      <c r="E167" s="16" t="s">
        <v>421</v>
      </c>
      <c r="F167" s="16" t="s">
        <v>501</v>
      </c>
      <c r="G167" s="9"/>
      <c r="H167" s="9"/>
      <c r="I167" s="10"/>
      <c r="J167" s="10"/>
      <c r="K167" s="10"/>
      <c r="L167" s="10"/>
      <c r="M167" s="10"/>
      <c r="N167" s="127" t="s">
        <v>515</v>
      </c>
      <c r="O167" s="128"/>
      <c r="P167" s="129"/>
      <c r="Q167" t="s">
        <v>526</v>
      </c>
    </row>
    <row r="168" spans="1:17" ht="20.100000000000001" customHeight="1">
      <c r="A168" s="8">
        <v>12</v>
      </c>
      <c r="B168" s="15">
        <v>29219065414</v>
      </c>
      <c r="C168" s="115" t="s">
        <v>426</v>
      </c>
      <c r="D168" s="116" t="s">
        <v>347</v>
      </c>
      <c r="E168" s="16" t="s">
        <v>421</v>
      </c>
      <c r="F168" s="16" t="s">
        <v>501</v>
      </c>
      <c r="G168" s="9"/>
      <c r="H168" s="9"/>
      <c r="I168" s="10"/>
      <c r="J168" s="10"/>
      <c r="K168" s="10"/>
      <c r="L168" s="10"/>
      <c r="M168" s="10"/>
      <c r="N168" s="127" t="s">
        <v>515</v>
      </c>
      <c r="O168" s="128"/>
      <c r="P168" s="129"/>
      <c r="Q168" t="s">
        <v>526</v>
      </c>
    </row>
    <row r="169" spans="1:17" ht="20.100000000000001" customHeight="1">
      <c r="A169" s="8">
        <v>13</v>
      </c>
      <c r="B169" s="15">
        <v>29219047787</v>
      </c>
      <c r="C169" s="115" t="s">
        <v>427</v>
      </c>
      <c r="D169" s="116" t="s">
        <v>428</v>
      </c>
      <c r="E169" s="16" t="s">
        <v>421</v>
      </c>
      <c r="F169" s="16" t="s">
        <v>501</v>
      </c>
      <c r="G169" s="9"/>
      <c r="H169" s="9"/>
      <c r="I169" s="10"/>
      <c r="J169" s="10"/>
      <c r="K169" s="10"/>
      <c r="L169" s="10"/>
      <c r="M169" s="10"/>
      <c r="N169" s="127" t="s">
        <v>515</v>
      </c>
      <c r="O169" s="128"/>
      <c r="P169" s="129"/>
      <c r="Q169" t="s">
        <v>526</v>
      </c>
    </row>
    <row r="170" spans="1:17" ht="20.100000000000001" customHeight="1">
      <c r="A170" s="8">
        <v>14</v>
      </c>
      <c r="B170" s="15">
        <v>29219038699</v>
      </c>
      <c r="C170" s="115" t="s">
        <v>250</v>
      </c>
      <c r="D170" s="116" t="s">
        <v>288</v>
      </c>
      <c r="E170" s="16" t="s">
        <v>421</v>
      </c>
      <c r="F170" s="16" t="s">
        <v>501</v>
      </c>
      <c r="G170" s="9"/>
      <c r="H170" s="9"/>
      <c r="I170" s="10"/>
      <c r="J170" s="10"/>
      <c r="K170" s="10"/>
      <c r="L170" s="10"/>
      <c r="M170" s="10"/>
      <c r="N170" s="127" t="s">
        <v>515</v>
      </c>
      <c r="O170" s="128"/>
      <c r="P170" s="129"/>
      <c r="Q170" t="s">
        <v>526</v>
      </c>
    </row>
    <row r="171" spans="1:17" ht="20.100000000000001" customHeight="1">
      <c r="A171" s="8">
        <v>15</v>
      </c>
      <c r="B171" s="15">
        <v>29211153466</v>
      </c>
      <c r="C171" s="115" t="s">
        <v>254</v>
      </c>
      <c r="D171" s="116" t="s">
        <v>429</v>
      </c>
      <c r="E171" s="16" t="s">
        <v>421</v>
      </c>
      <c r="F171" s="16" t="s">
        <v>501</v>
      </c>
      <c r="G171" s="9"/>
      <c r="H171" s="9"/>
      <c r="I171" s="10"/>
      <c r="J171" s="10"/>
      <c r="K171" s="10"/>
      <c r="L171" s="10"/>
      <c r="M171" s="10"/>
      <c r="N171" s="127" t="s">
        <v>515</v>
      </c>
      <c r="O171" s="128"/>
      <c r="P171" s="129"/>
      <c r="Q171" t="s">
        <v>526</v>
      </c>
    </row>
    <row r="172" spans="1:17" ht="20.100000000000001" customHeight="1">
      <c r="A172" s="8">
        <v>16</v>
      </c>
      <c r="B172" s="15">
        <v>29215254771</v>
      </c>
      <c r="C172" s="115" t="s">
        <v>430</v>
      </c>
      <c r="D172" s="116" t="s">
        <v>294</v>
      </c>
      <c r="E172" s="16" t="s">
        <v>421</v>
      </c>
      <c r="F172" s="16" t="s">
        <v>501</v>
      </c>
      <c r="G172" s="9"/>
      <c r="H172" s="9"/>
      <c r="I172" s="10"/>
      <c r="J172" s="10"/>
      <c r="K172" s="10"/>
      <c r="L172" s="10"/>
      <c r="M172" s="10"/>
      <c r="N172" s="127" t="s">
        <v>515</v>
      </c>
      <c r="O172" s="128"/>
      <c r="P172" s="129"/>
      <c r="Q172" t="s">
        <v>526</v>
      </c>
    </row>
    <row r="173" spans="1:17" ht="20.100000000000001" customHeight="1">
      <c r="A173" s="8">
        <v>17</v>
      </c>
      <c r="B173" s="15">
        <v>29211153284</v>
      </c>
      <c r="C173" s="115" t="s">
        <v>431</v>
      </c>
      <c r="D173" s="116" t="s">
        <v>432</v>
      </c>
      <c r="E173" s="16" t="s">
        <v>421</v>
      </c>
      <c r="F173" s="16" t="s">
        <v>501</v>
      </c>
      <c r="G173" s="9"/>
      <c r="H173" s="9"/>
      <c r="I173" s="10"/>
      <c r="J173" s="10"/>
      <c r="K173" s="10"/>
      <c r="L173" s="10"/>
      <c r="M173" s="10"/>
      <c r="N173" s="127" t="s">
        <v>515</v>
      </c>
      <c r="O173" s="128"/>
      <c r="P173" s="129"/>
      <c r="Q173" t="s">
        <v>526</v>
      </c>
    </row>
    <row r="174" spans="1:17" ht="20.100000000000001" customHeight="1">
      <c r="A174" s="8">
        <v>18</v>
      </c>
      <c r="B174" s="15">
        <v>29211162708</v>
      </c>
      <c r="C174" s="115" t="s">
        <v>433</v>
      </c>
      <c r="D174" s="116" t="s">
        <v>434</v>
      </c>
      <c r="E174" s="16" t="s">
        <v>421</v>
      </c>
      <c r="F174" s="16" t="s">
        <v>501</v>
      </c>
      <c r="G174" s="9"/>
      <c r="H174" s="9"/>
      <c r="I174" s="10"/>
      <c r="J174" s="10"/>
      <c r="K174" s="10"/>
      <c r="L174" s="10"/>
      <c r="M174" s="10"/>
      <c r="N174" s="127" t="s">
        <v>515</v>
      </c>
      <c r="O174" s="128"/>
      <c r="P174" s="129"/>
      <c r="Q174" t="s">
        <v>526</v>
      </c>
    </row>
    <row r="175" spans="1:17" ht="20.100000000000001" customHeight="1">
      <c r="A175" s="8">
        <v>19</v>
      </c>
      <c r="B175" s="15">
        <v>29219054871</v>
      </c>
      <c r="C175" s="115" t="s">
        <v>435</v>
      </c>
      <c r="D175" s="116" t="s">
        <v>436</v>
      </c>
      <c r="E175" s="16" t="s">
        <v>421</v>
      </c>
      <c r="F175" s="16" t="s">
        <v>501</v>
      </c>
      <c r="G175" s="9"/>
      <c r="H175" s="9"/>
      <c r="I175" s="10"/>
      <c r="J175" s="10"/>
      <c r="K175" s="10"/>
      <c r="L175" s="10"/>
      <c r="M175" s="10"/>
      <c r="N175" s="127" t="s">
        <v>515</v>
      </c>
      <c r="O175" s="128"/>
      <c r="P175" s="129"/>
      <c r="Q175" t="s">
        <v>526</v>
      </c>
    </row>
    <row r="176" spans="1:17" ht="20.100000000000001" customHeight="1">
      <c r="A176" s="8">
        <v>20</v>
      </c>
      <c r="B176" s="15">
        <v>29211121123</v>
      </c>
      <c r="C176" s="115" t="s">
        <v>437</v>
      </c>
      <c r="D176" s="116" t="s">
        <v>357</v>
      </c>
      <c r="E176" s="16" t="s">
        <v>421</v>
      </c>
      <c r="F176" s="16" t="s">
        <v>501</v>
      </c>
      <c r="G176" s="9"/>
      <c r="H176" s="9"/>
      <c r="I176" s="10"/>
      <c r="J176" s="10"/>
      <c r="K176" s="10"/>
      <c r="L176" s="10"/>
      <c r="M176" s="10"/>
      <c r="N176" s="127" t="s">
        <v>515</v>
      </c>
      <c r="O176" s="128"/>
      <c r="P176" s="129"/>
      <c r="Q176" t="s">
        <v>526</v>
      </c>
    </row>
    <row r="177" spans="1:17" ht="20.100000000000001" customHeight="1">
      <c r="A177" s="8">
        <v>21</v>
      </c>
      <c r="B177" s="15">
        <v>29211149374</v>
      </c>
      <c r="C177" s="115" t="s">
        <v>438</v>
      </c>
      <c r="D177" s="116" t="s">
        <v>359</v>
      </c>
      <c r="E177" s="16" t="s">
        <v>421</v>
      </c>
      <c r="F177" s="16" t="s">
        <v>501</v>
      </c>
      <c r="G177" s="9"/>
      <c r="H177" s="9"/>
      <c r="I177" s="10"/>
      <c r="J177" s="10"/>
      <c r="K177" s="10"/>
      <c r="L177" s="10"/>
      <c r="M177" s="10"/>
      <c r="N177" s="127" t="s">
        <v>515</v>
      </c>
      <c r="O177" s="128"/>
      <c r="P177" s="129"/>
      <c r="Q177" t="s">
        <v>526</v>
      </c>
    </row>
    <row r="178" spans="1:17" ht="20.100000000000001" customHeight="1">
      <c r="A178" s="8">
        <v>22</v>
      </c>
      <c r="B178" s="15">
        <v>29211165366</v>
      </c>
      <c r="C178" s="115" t="s">
        <v>247</v>
      </c>
      <c r="D178" s="116" t="s">
        <v>359</v>
      </c>
      <c r="E178" s="16" t="s">
        <v>421</v>
      </c>
      <c r="F178" s="16" t="s">
        <v>501</v>
      </c>
      <c r="G178" s="9"/>
      <c r="H178" s="9"/>
      <c r="I178" s="10"/>
      <c r="J178" s="10"/>
      <c r="K178" s="10"/>
      <c r="L178" s="10"/>
      <c r="M178" s="10"/>
      <c r="N178" s="127" t="s">
        <v>515</v>
      </c>
      <c r="O178" s="128"/>
      <c r="P178" s="129"/>
      <c r="Q178" t="s">
        <v>526</v>
      </c>
    </row>
    <row r="179" spans="1:17" ht="20.100000000000001" customHeight="1">
      <c r="A179" s="8">
        <v>23</v>
      </c>
      <c r="B179" s="15">
        <v>29210265054</v>
      </c>
      <c r="C179" s="115" t="s">
        <v>439</v>
      </c>
      <c r="D179" s="116" t="s">
        <v>440</v>
      </c>
      <c r="E179" s="16" t="s">
        <v>421</v>
      </c>
      <c r="F179" s="16" t="s">
        <v>501</v>
      </c>
      <c r="G179" s="9"/>
      <c r="H179" s="9"/>
      <c r="I179" s="10"/>
      <c r="J179" s="10"/>
      <c r="K179" s="10"/>
      <c r="L179" s="10"/>
      <c r="M179" s="10"/>
      <c r="N179" s="127" t="s">
        <v>515</v>
      </c>
      <c r="O179" s="128"/>
      <c r="P179" s="129"/>
      <c r="Q179" t="s">
        <v>526</v>
      </c>
    </row>
    <row r="181" spans="1:17" s="1" customFormat="1" ht="14.25" customHeight="1">
      <c r="B181" s="119" t="s">
        <v>7</v>
      </c>
      <c r="C181" s="119"/>
      <c r="D181" s="120" t="s">
        <v>243</v>
      </c>
      <c r="E181" s="120"/>
      <c r="F181" s="120"/>
      <c r="G181" s="120"/>
      <c r="H181" s="120"/>
      <c r="I181" s="120"/>
      <c r="J181" s="120"/>
      <c r="K181" s="120"/>
      <c r="L181" s="120"/>
      <c r="M181" s="120"/>
      <c r="N181" s="95" t="s">
        <v>508</v>
      </c>
    </row>
    <row r="182" spans="1:17" s="1" customFormat="1">
      <c r="B182" s="119" t="s">
        <v>8</v>
      </c>
      <c r="C182" s="119"/>
      <c r="D182" s="2" t="s">
        <v>528</v>
      </c>
      <c r="E182" s="120" t="s">
        <v>511</v>
      </c>
      <c r="F182" s="120"/>
      <c r="G182" s="120"/>
      <c r="H182" s="120"/>
      <c r="I182" s="120"/>
      <c r="J182" s="120"/>
      <c r="K182" s="120"/>
      <c r="L182" s="120"/>
      <c r="M182" s="120"/>
      <c r="N182" s="3" t="s">
        <v>9</v>
      </c>
      <c r="O182" s="4" t="s">
        <v>10</v>
      </c>
      <c r="P182" s="4">
        <v>3</v>
      </c>
    </row>
    <row r="183" spans="1:17" s="5" customFormat="1" ht="18.75" customHeight="1">
      <c r="B183" s="6" t="s">
        <v>529</v>
      </c>
      <c r="C183" s="121" t="s">
        <v>513</v>
      </c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3" t="s">
        <v>11</v>
      </c>
      <c r="O183" s="3" t="s">
        <v>10</v>
      </c>
      <c r="P183" s="3">
        <v>1</v>
      </c>
    </row>
    <row r="184" spans="1:17" s="5" customFormat="1" ht="18.75" customHeight="1">
      <c r="A184" s="122" t="s">
        <v>530</v>
      </c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3" t="s">
        <v>12</v>
      </c>
      <c r="O184" s="3" t="s">
        <v>10</v>
      </c>
      <c r="P184" s="3">
        <v>1</v>
      </c>
    </row>
    <row r="185" spans="1:17" ht="3.75" customHeight="1"/>
    <row r="186" spans="1:17" ht="15" customHeight="1">
      <c r="A186" s="118" t="s">
        <v>0</v>
      </c>
      <c r="B186" s="117" t="s">
        <v>13</v>
      </c>
      <c r="C186" s="123" t="s">
        <v>3</v>
      </c>
      <c r="D186" s="124" t="s">
        <v>4</v>
      </c>
      <c r="E186" s="117" t="s">
        <v>18</v>
      </c>
      <c r="F186" s="117" t="s">
        <v>19</v>
      </c>
      <c r="G186" s="130" t="s">
        <v>241</v>
      </c>
      <c r="H186" s="125" t="s">
        <v>242</v>
      </c>
      <c r="I186" s="117" t="s">
        <v>14</v>
      </c>
      <c r="J186" s="132" t="s">
        <v>6</v>
      </c>
      <c r="K186" s="132"/>
      <c r="L186" s="132"/>
      <c r="M186" s="132"/>
      <c r="N186" s="133" t="s">
        <v>15</v>
      </c>
      <c r="O186" s="134"/>
      <c r="P186" s="135"/>
    </row>
    <row r="187" spans="1:17" ht="27" customHeight="1">
      <c r="A187" s="118"/>
      <c r="B187" s="118"/>
      <c r="C187" s="123"/>
      <c r="D187" s="124"/>
      <c r="E187" s="118"/>
      <c r="F187" s="118"/>
      <c r="G187" s="131"/>
      <c r="H187" s="126"/>
      <c r="I187" s="118"/>
      <c r="J187" s="7" t="s">
        <v>238</v>
      </c>
      <c r="K187" s="7" t="s">
        <v>239</v>
      </c>
      <c r="L187" s="114" t="s">
        <v>240</v>
      </c>
      <c r="M187" s="7" t="s">
        <v>17</v>
      </c>
      <c r="N187" s="136"/>
      <c r="O187" s="137"/>
      <c r="P187" s="138"/>
    </row>
    <row r="188" spans="1:17" ht="20.100000000000001" customHeight="1">
      <c r="A188" s="8">
        <v>1</v>
      </c>
      <c r="B188" s="15">
        <v>29219054638</v>
      </c>
      <c r="C188" s="115" t="s">
        <v>295</v>
      </c>
      <c r="D188" s="116" t="s">
        <v>361</v>
      </c>
      <c r="E188" s="16" t="s">
        <v>421</v>
      </c>
      <c r="F188" s="16" t="s">
        <v>501</v>
      </c>
      <c r="G188" s="9"/>
      <c r="H188" s="9"/>
      <c r="I188" s="10"/>
      <c r="J188" s="10"/>
      <c r="K188" s="10"/>
      <c r="L188" s="10"/>
      <c r="M188" s="10"/>
      <c r="N188" s="139" t="s">
        <v>515</v>
      </c>
      <c r="O188" s="140"/>
      <c r="P188" s="141"/>
      <c r="Q188" t="s">
        <v>531</v>
      </c>
    </row>
    <row r="189" spans="1:17" ht="20.100000000000001" customHeight="1">
      <c r="A189" s="8">
        <v>2</v>
      </c>
      <c r="B189" s="15">
        <v>29211154363</v>
      </c>
      <c r="C189" s="115" t="s">
        <v>254</v>
      </c>
      <c r="D189" s="116" t="s">
        <v>298</v>
      </c>
      <c r="E189" s="16" t="s">
        <v>421</v>
      </c>
      <c r="F189" s="16" t="s">
        <v>501</v>
      </c>
      <c r="G189" s="9"/>
      <c r="H189" s="9"/>
      <c r="I189" s="10"/>
      <c r="J189" s="10"/>
      <c r="K189" s="10"/>
      <c r="L189" s="10"/>
      <c r="M189" s="10"/>
      <c r="N189" s="127" t="s">
        <v>515</v>
      </c>
      <c r="O189" s="128"/>
      <c r="P189" s="129"/>
      <c r="Q189" t="s">
        <v>531</v>
      </c>
    </row>
    <row r="190" spans="1:17" ht="20.100000000000001" customHeight="1">
      <c r="A190" s="8">
        <v>3</v>
      </c>
      <c r="B190" s="15">
        <v>29219035090</v>
      </c>
      <c r="C190" s="115" t="s">
        <v>441</v>
      </c>
      <c r="D190" s="116" t="s">
        <v>442</v>
      </c>
      <c r="E190" s="16" t="s">
        <v>421</v>
      </c>
      <c r="F190" s="16" t="s">
        <v>501</v>
      </c>
      <c r="G190" s="9"/>
      <c r="H190" s="9"/>
      <c r="I190" s="10"/>
      <c r="J190" s="10"/>
      <c r="K190" s="10"/>
      <c r="L190" s="10"/>
      <c r="M190" s="10"/>
      <c r="N190" s="127" t="s">
        <v>515</v>
      </c>
      <c r="O190" s="128"/>
      <c r="P190" s="129"/>
      <c r="Q190" t="s">
        <v>531</v>
      </c>
    </row>
    <row r="191" spans="1:17" ht="20.100000000000001" customHeight="1">
      <c r="A191" s="8">
        <v>4</v>
      </c>
      <c r="B191" s="15">
        <v>29200250783</v>
      </c>
      <c r="C191" s="115" t="s">
        <v>443</v>
      </c>
      <c r="D191" s="116" t="s">
        <v>444</v>
      </c>
      <c r="E191" s="16" t="s">
        <v>421</v>
      </c>
      <c r="F191" s="16" t="s">
        <v>501</v>
      </c>
      <c r="G191" s="9"/>
      <c r="H191" s="9"/>
      <c r="I191" s="10"/>
      <c r="J191" s="10"/>
      <c r="K191" s="10"/>
      <c r="L191" s="10"/>
      <c r="M191" s="10"/>
      <c r="N191" s="127" t="s">
        <v>515</v>
      </c>
      <c r="O191" s="128"/>
      <c r="P191" s="129"/>
      <c r="Q191" t="s">
        <v>531</v>
      </c>
    </row>
    <row r="192" spans="1:17" ht="20.100000000000001" customHeight="1">
      <c r="A192" s="8">
        <v>5</v>
      </c>
      <c r="B192" s="15">
        <v>29210264690</v>
      </c>
      <c r="C192" s="115" t="s">
        <v>258</v>
      </c>
      <c r="D192" s="116" t="s">
        <v>445</v>
      </c>
      <c r="E192" s="16" t="s">
        <v>421</v>
      </c>
      <c r="F192" s="16" t="s">
        <v>501</v>
      </c>
      <c r="G192" s="9"/>
      <c r="H192" s="9"/>
      <c r="I192" s="10"/>
      <c r="J192" s="10"/>
      <c r="K192" s="10"/>
      <c r="L192" s="10"/>
      <c r="M192" s="10"/>
      <c r="N192" s="127" t="s">
        <v>515</v>
      </c>
      <c r="O192" s="128"/>
      <c r="P192" s="129"/>
      <c r="Q192" t="s">
        <v>531</v>
      </c>
    </row>
    <row r="193" spans="1:17" ht="20.100000000000001" customHeight="1">
      <c r="A193" s="8">
        <v>6</v>
      </c>
      <c r="B193" s="15">
        <v>29211162343</v>
      </c>
      <c r="C193" s="115" t="s">
        <v>446</v>
      </c>
      <c r="D193" s="116" t="s">
        <v>447</v>
      </c>
      <c r="E193" s="16" t="s">
        <v>421</v>
      </c>
      <c r="F193" s="16" t="s">
        <v>501</v>
      </c>
      <c r="G193" s="9"/>
      <c r="H193" s="9"/>
      <c r="I193" s="10"/>
      <c r="J193" s="10"/>
      <c r="K193" s="10"/>
      <c r="L193" s="10"/>
      <c r="M193" s="10"/>
      <c r="N193" s="127" t="s">
        <v>515</v>
      </c>
      <c r="O193" s="128"/>
      <c r="P193" s="129"/>
      <c r="Q193" t="s">
        <v>531</v>
      </c>
    </row>
    <row r="194" spans="1:17" ht="20.100000000000001" customHeight="1">
      <c r="A194" s="8">
        <v>7</v>
      </c>
      <c r="B194" s="15">
        <v>29219044085</v>
      </c>
      <c r="C194" s="115" t="s">
        <v>448</v>
      </c>
      <c r="D194" s="116" t="s">
        <v>306</v>
      </c>
      <c r="E194" s="16" t="s">
        <v>421</v>
      </c>
      <c r="F194" s="16" t="s">
        <v>501</v>
      </c>
      <c r="G194" s="9"/>
      <c r="H194" s="9"/>
      <c r="I194" s="10"/>
      <c r="J194" s="10"/>
      <c r="K194" s="10"/>
      <c r="L194" s="10"/>
      <c r="M194" s="10"/>
      <c r="N194" s="127" t="s">
        <v>515</v>
      </c>
      <c r="O194" s="128"/>
      <c r="P194" s="129"/>
      <c r="Q194" t="s">
        <v>531</v>
      </c>
    </row>
    <row r="195" spans="1:17" ht="20.100000000000001" customHeight="1">
      <c r="A195" s="8">
        <v>8</v>
      </c>
      <c r="B195" s="15">
        <v>29219064937</v>
      </c>
      <c r="C195" s="115" t="s">
        <v>449</v>
      </c>
      <c r="D195" s="116" t="s">
        <v>450</v>
      </c>
      <c r="E195" s="16" t="s">
        <v>421</v>
      </c>
      <c r="F195" s="16" t="s">
        <v>501</v>
      </c>
      <c r="G195" s="9"/>
      <c r="H195" s="9"/>
      <c r="I195" s="10"/>
      <c r="J195" s="10"/>
      <c r="K195" s="10"/>
      <c r="L195" s="10"/>
      <c r="M195" s="10"/>
      <c r="N195" s="127" t="s">
        <v>515</v>
      </c>
      <c r="O195" s="128"/>
      <c r="P195" s="129"/>
      <c r="Q195" t="s">
        <v>531</v>
      </c>
    </row>
    <row r="196" spans="1:17" ht="20.100000000000001" customHeight="1">
      <c r="A196" s="8">
        <v>9</v>
      </c>
      <c r="B196" s="15">
        <v>29211148746</v>
      </c>
      <c r="C196" s="115" t="s">
        <v>451</v>
      </c>
      <c r="D196" s="116" t="s">
        <v>452</v>
      </c>
      <c r="E196" s="16" t="s">
        <v>421</v>
      </c>
      <c r="F196" s="16" t="s">
        <v>501</v>
      </c>
      <c r="G196" s="9"/>
      <c r="H196" s="9"/>
      <c r="I196" s="10"/>
      <c r="J196" s="10"/>
      <c r="K196" s="10"/>
      <c r="L196" s="10"/>
      <c r="M196" s="10"/>
      <c r="N196" s="127" t="s">
        <v>515</v>
      </c>
      <c r="O196" s="128"/>
      <c r="P196" s="129"/>
      <c r="Q196" t="s">
        <v>531</v>
      </c>
    </row>
    <row r="197" spans="1:17" ht="20.100000000000001" customHeight="1">
      <c r="A197" s="8">
        <v>10</v>
      </c>
      <c r="B197" s="15">
        <v>29219035838</v>
      </c>
      <c r="C197" s="115" t="s">
        <v>453</v>
      </c>
      <c r="D197" s="116" t="s">
        <v>452</v>
      </c>
      <c r="E197" s="16" t="s">
        <v>421</v>
      </c>
      <c r="F197" s="16" t="s">
        <v>501</v>
      </c>
      <c r="G197" s="9"/>
      <c r="H197" s="9"/>
      <c r="I197" s="10"/>
      <c r="J197" s="10"/>
      <c r="K197" s="10"/>
      <c r="L197" s="10"/>
      <c r="M197" s="10"/>
      <c r="N197" s="127" t="s">
        <v>515</v>
      </c>
      <c r="O197" s="128"/>
      <c r="P197" s="129"/>
      <c r="Q197" t="s">
        <v>531</v>
      </c>
    </row>
    <row r="198" spans="1:17" ht="20.100000000000001" customHeight="1">
      <c r="A198" s="8">
        <v>11</v>
      </c>
      <c r="B198" s="15">
        <v>29219048135</v>
      </c>
      <c r="C198" s="115" t="s">
        <v>454</v>
      </c>
      <c r="D198" s="116" t="s">
        <v>452</v>
      </c>
      <c r="E198" s="16" t="s">
        <v>421</v>
      </c>
      <c r="F198" s="16" t="s">
        <v>501</v>
      </c>
      <c r="G198" s="9"/>
      <c r="H198" s="9"/>
      <c r="I198" s="10"/>
      <c r="J198" s="10"/>
      <c r="K198" s="10"/>
      <c r="L198" s="10"/>
      <c r="M198" s="10"/>
      <c r="N198" s="127" t="s">
        <v>515</v>
      </c>
      <c r="O198" s="128"/>
      <c r="P198" s="129"/>
      <c r="Q198" t="s">
        <v>531</v>
      </c>
    </row>
    <row r="199" spans="1:17" ht="20.100000000000001" customHeight="1">
      <c r="A199" s="8">
        <v>12</v>
      </c>
      <c r="B199" s="15">
        <v>29211154222</v>
      </c>
      <c r="C199" s="115" t="s">
        <v>455</v>
      </c>
      <c r="D199" s="116" t="s">
        <v>456</v>
      </c>
      <c r="E199" s="16" t="s">
        <v>421</v>
      </c>
      <c r="F199" s="16" t="s">
        <v>501</v>
      </c>
      <c r="G199" s="9"/>
      <c r="H199" s="9"/>
      <c r="I199" s="10"/>
      <c r="J199" s="10"/>
      <c r="K199" s="10"/>
      <c r="L199" s="10"/>
      <c r="M199" s="10"/>
      <c r="N199" s="127" t="s">
        <v>515</v>
      </c>
      <c r="O199" s="128"/>
      <c r="P199" s="129"/>
      <c r="Q199" t="s">
        <v>531</v>
      </c>
    </row>
    <row r="200" spans="1:17" ht="20.100000000000001" customHeight="1">
      <c r="A200" s="8">
        <v>13</v>
      </c>
      <c r="B200" s="15">
        <v>29210251700</v>
      </c>
      <c r="C200" s="115" t="s">
        <v>457</v>
      </c>
      <c r="D200" s="116" t="s">
        <v>310</v>
      </c>
      <c r="E200" s="16" t="s">
        <v>421</v>
      </c>
      <c r="F200" s="16" t="s">
        <v>501</v>
      </c>
      <c r="G200" s="9"/>
      <c r="H200" s="9"/>
      <c r="I200" s="10"/>
      <c r="J200" s="10"/>
      <c r="K200" s="10"/>
      <c r="L200" s="10"/>
      <c r="M200" s="10"/>
      <c r="N200" s="127" t="s">
        <v>515</v>
      </c>
      <c r="O200" s="128"/>
      <c r="P200" s="129"/>
      <c r="Q200" t="s">
        <v>531</v>
      </c>
    </row>
    <row r="201" spans="1:17" ht="20.100000000000001" customHeight="1">
      <c r="A201" s="8">
        <v>14</v>
      </c>
      <c r="B201" s="15">
        <v>29211165301</v>
      </c>
      <c r="C201" s="115" t="s">
        <v>458</v>
      </c>
      <c r="D201" s="116" t="s">
        <v>310</v>
      </c>
      <c r="E201" s="16" t="s">
        <v>421</v>
      </c>
      <c r="F201" s="16" t="s">
        <v>501</v>
      </c>
      <c r="G201" s="9"/>
      <c r="H201" s="9"/>
      <c r="I201" s="10"/>
      <c r="J201" s="10"/>
      <c r="K201" s="10"/>
      <c r="L201" s="10"/>
      <c r="M201" s="10"/>
      <c r="N201" s="127" t="s">
        <v>515</v>
      </c>
      <c r="O201" s="128"/>
      <c r="P201" s="129"/>
      <c r="Q201" t="s">
        <v>531</v>
      </c>
    </row>
    <row r="202" spans="1:17" ht="20.100000000000001" customHeight="1">
      <c r="A202" s="8">
        <v>15</v>
      </c>
      <c r="B202" s="15">
        <v>29219048868</v>
      </c>
      <c r="C202" s="115" t="s">
        <v>459</v>
      </c>
      <c r="D202" s="116" t="s">
        <v>312</v>
      </c>
      <c r="E202" s="16" t="s">
        <v>421</v>
      </c>
      <c r="F202" s="16" t="s">
        <v>501</v>
      </c>
      <c r="G202" s="9"/>
      <c r="H202" s="9"/>
      <c r="I202" s="10"/>
      <c r="J202" s="10"/>
      <c r="K202" s="10"/>
      <c r="L202" s="10"/>
      <c r="M202" s="10"/>
      <c r="N202" s="127" t="s">
        <v>515</v>
      </c>
      <c r="O202" s="128"/>
      <c r="P202" s="129"/>
      <c r="Q202" t="s">
        <v>531</v>
      </c>
    </row>
    <row r="203" spans="1:17" ht="20.100000000000001" customHeight="1">
      <c r="A203" s="8">
        <v>16</v>
      </c>
      <c r="B203" s="15">
        <v>29219065516</v>
      </c>
      <c r="C203" s="115" t="s">
        <v>460</v>
      </c>
      <c r="D203" s="116" t="s">
        <v>312</v>
      </c>
      <c r="E203" s="16" t="s">
        <v>421</v>
      </c>
      <c r="F203" s="16" t="s">
        <v>501</v>
      </c>
      <c r="G203" s="9"/>
      <c r="H203" s="9"/>
      <c r="I203" s="10"/>
      <c r="J203" s="10"/>
      <c r="K203" s="10"/>
      <c r="L203" s="10"/>
      <c r="M203" s="10"/>
      <c r="N203" s="127" t="s">
        <v>515</v>
      </c>
      <c r="O203" s="128"/>
      <c r="P203" s="129"/>
      <c r="Q203" t="s">
        <v>531</v>
      </c>
    </row>
    <row r="204" spans="1:17" ht="20.100000000000001" customHeight="1">
      <c r="A204" s="8">
        <v>17</v>
      </c>
      <c r="B204" s="15">
        <v>29211150834</v>
      </c>
      <c r="C204" s="115" t="s">
        <v>461</v>
      </c>
      <c r="D204" s="116" t="s">
        <v>462</v>
      </c>
      <c r="E204" s="16" t="s">
        <v>421</v>
      </c>
      <c r="F204" s="16" t="s">
        <v>501</v>
      </c>
      <c r="G204" s="9"/>
      <c r="H204" s="9"/>
      <c r="I204" s="10"/>
      <c r="J204" s="10"/>
      <c r="K204" s="10"/>
      <c r="L204" s="10"/>
      <c r="M204" s="10"/>
      <c r="N204" s="127" t="s">
        <v>515</v>
      </c>
      <c r="O204" s="128"/>
      <c r="P204" s="129"/>
      <c r="Q204" t="s">
        <v>531</v>
      </c>
    </row>
    <row r="205" spans="1:17" ht="20.100000000000001" customHeight="1">
      <c r="A205" s="8">
        <v>18</v>
      </c>
      <c r="B205" s="15">
        <v>29219043529</v>
      </c>
      <c r="C205" s="115" t="s">
        <v>463</v>
      </c>
      <c r="D205" s="116" t="s">
        <v>248</v>
      </c>
      <c r="E205" s="16" t="s">
        <v>464</v>
      </c>
      <c r="F205" s="16" t="s">
        <v>501</v>
      </c>
      <c r="G205" s="9"/>
      <c r="H205" s="9"/>
      <c r="I205" s="10"/>
      <c r="J205" s="10"/>
      <c r="K205" s="10"/>
      <c r="L205" s="10"/>
      <c r="M205" s="10"/>
      <c r="N205" s="127" t="s">
        <v>515</v>
      </c>
      <c r="O205" s="128"/>
      <c r="P205" s="129"/>
      <c r="Q205" t="s">
        <v>531</v>
      </c>
    </row>
    <row r="206" spans="1:17" ht="20.100000000000001" customHeight="1">
      <c r="A206" s="8">
        <v>19</v>
      </c>
      <c r="B206" s="15">
        <v>29219051113</v>
      </c>
      <c r="C206" s="115" t="s">
        <v>465</v>
      </c>
      <c r="D206" s="116" t="s">
        <v>248</v>
      </c>
      <c r="E206" s="16" t="s">
        <v>464</v>
      </c>
      <c r="F206" s="16" t="s">
        <v>501</v>
      </c>
      <c r="G206" s="9"/>
      <c r="H206" s="9"/>
      <c r="I206" s="10"/>
      <c r="J206" s="10"/>
      <c r="K206" s="10"/>
      <c r="L206" s="10"/>
      <c r="M206" s="10"/>
      <c r="N206" s="127" t="s">
        <v>515</v>
      </c>
      <c r="O206" s="128"/>
      <c r="P206" s="129"/>
      <c r="Q206" t="s">
        <v>531</v>
      </c>
    </row>
    <row r="207" spans="1:17" ht="20.100000000000001" customHeight="1">
      <c r="A207" s="8">
        <v>20</v>
      </c>
      <c r="B207" s="15">
        <v>29218142805</v>
      </c>
      <c r="C207" s="115" t="s">
        <v>466</v>
      </c>
      <c r="D207" s="116" t="s">
        <v>257</v>
      </c>
      <c r="E207" s="16" t="s">
        <v>464</v>
      </c>
      <c r="F207" s="16" t="s">
        <v>501</v>
      </c>
      <c r="G207" s="9"/>
      <c r="H207" s="9"/>
      <c r="I207" s="10"/>
      <c r="J207" s="10"/>
      <c r="K207" s="10"/>
      <c r="L207" s="10"/>
      <c r="M207" s="10"/>
      <c r="N207" s="127" t="s">
        <v>515</v>
      </c>
      <c r="O207" s="128"/>
      <c r="P207" s="129"/>
      <c r="Q207" t="s">
        <v>531</v>
      </c>
    </row>
    <row r="208" spans="1:17" ht="20.100000000000001" customHeight="1">
      <c r="A208" s="8">
        <v>21</v>
      </c>
      <c r="B208" s="15">
        <v>29214960529</v>
      </c>
      <c r="C208" s="115" t="s">
        <v>327</v>
      </c>
      <c r="D208" s="116" t="s">
        <v>467</v>
      </c>
      <c r="E208" s="16" t="s">
        <v>464</v>
      </c>
      <c r="F208" s="16" t="s">
        <v>501</v>
      </c>
      <c r="G208" s="9"/>
      <c r="H208" s="9"/>
      <c r="I208" s="10"/>
      <c r="J208" s="10"/>
      <c r="K208" s="10"/>
      <c r="L208" s="10"/>
      <c r="M208" s="10"/>
      <c r="N208" s="127" t="s">
        <v>515</v>
      </c>
      <c r="O208" s="128"/>
      <c r="P208" s="129"/>
      <c r="Q208" t="s">
        <v>531</v>
      </c>
    </row>
    <row r="209" spans="1:17" ht="20.100000000000001" customHeight="1">
      <c r="A209" s="8">
        <v>22</v>
      </c>
      <c r="B209" s="15">
        <v>29211142148</v>
      </c>
      <c r="C209" s="115" t="s">
        <v>262</v>
      </c>
      <c r="D209" s="116" t="s">
        <v>336</v>
      </c>
      <c r="E209" s="16" t="s">
        <v>464</v>
      </c>
      <c r="F209" s="16" t="s">
        <v>501</v>
      </c>
      <c r="G209" s="9"/>
      <c r="H209" s="9"/>
      <c r="I209" s="10"/>
      <c r="J209" s="10"/>
      <c r="K209" s="10"/>
      <c r="L209" s="10"/>
      <c r="M209" s="10"/>
      <c r="N209" s="127" t="s">
        <v>515</v>
      </c>
      <c r="O209" s="128"/>
      <c r="P209" s="129"/>
      <c r="Q209" t="s">
        <v>531</v>
      </c>
    </row>
    <row r="210" spans="1:17" ht="20.100000000000001" customHeight="1">
      <c r="A210" s="8">
        <v>23</v>
      </c>
      <c r="B210" s="15">
        <v>29219020704</v>
      </c>
      <c r="C210" s="115" t="s">
        <v>468</v>
      </c>
      <c r="D210" s="116" t="s">
        <v>338</v>
      </c>
      <c r="E210" s="16" t="s">
        <v>464</v>
      </c>
      <c r="F210" s="16" t="s">
        <v>501</v>
      </c>
      <c r="G210" s="9"/>
      <c r="H210" s="9"/>
      <c r="I210" s="10"/>
      <c r="J210" s="10"/>
      <c r="K210" s="10"/>
      <c r="L210" s="10"/>
      <c r="M210" s="10"/>
      <c r="N210" s="127" t="s">
        <v>515</v>
      </c>
      <c r="O210" s="128"/>
      <c r="P210" s="129"/>
      <c r="Q210" t="s">
        <v>531</v>
      </c>
    </row>
    <row r="211" spans="1:17" ht="20.100000000000001" customHeight="1">
      <c r="A211" s="8">
        <v>24</v>
      </c>
      <c r="B211" s="15">
        <v>29210249060</v>
      </c>
      <c r="C211" s="115" t="s">
        <v>469</v>
      </c>
      <c r="D211" s="116" t="s">
        <v>269</v>
      </c>
      <c r="E211" s="16" t="s">
        <v>464</v>
      </c>
      <c r="F211" s="16" t="s">
        <v>501</v>
      </c>
      <c r="G211" s="9"/>
      <c r="H211" s="9"/>
      <c r="I211" s="10"/>
      <c r="J211" s="10"/>
      <c r="K211" s="10"/>
      <c r="L211" s="10"/>
      <c r="M211" s="10"/>
      <c r="N211" s="127" t="s">
        <v>515</v>
      </c>
      <c r="O211" s="128"/>
      <c r="P211" s="129"/>
      <c r="Q211" t="s">
        <v>531</v>
      </c>
    </row>
    <row r="212" spans="1:17" ht="20.100000000000001" customHeight="1">
      <c r="A212" s="8">
        <v>25</v>
      </c>
      <c r="B212" s="15">
        <v>29219047857</v>
      </c>
      <c r="C212" s="115" t="s">
        <v>470</v>
      </c>
      <c r="D212" s="116" t="s">
        <v>269</v>
      </c>
      <c r="E212" s="16" t="s">
        <v>464</v>
      </c>
      <c r="F212" s="16" t="s">
        <v>501</v>
      </c>
      <c r="G212" s="9"/>
      <c r="H212" s="9"/>
      <c r="I212" s="10"/>
      <c r="J212" s="10"/>
      <c r="K212" s="10"/>
      <c r="L212" s="10"/>
      <c r="M212" s="10"/>
      <c r="N212" s="127" t="s">
        <v>515</v>
      </c>
      <c r="O212" s="128"/>
      <c r="P212" s="129"/>
      <c r="Q212" t="s">
        <v>531</v>
      </c>
    </row>
    <row r="213" spans="1:17" ht="20.100000000000001" customHeight="1">
      <c r="A213" s="8">
        <v>26</v>
      </c>
      <c r="B213" s="15">
        <v>29211153873</v>
      </c>
      <c r="C213" s="115" t="s">
        <v>383</v>
      </c>
      <c r="D213" s="116" t="s">
        <v>272</v>
      </c>
      <c r="E213" s="16" t="s">
        <v>464</v>
      </c>
      <c r="F213" s="16" t="s">
        <v>501</v>
      </c>
      <c r="G213" s="9"/>
      <c r="H213" s="9"/>
      <c r="I213" s="10"/>
      <c r="J213" s="10"/>
      <c r="K213" s="10"/>
      <c r="L213" s="10"/>
      <c r="M213" s="10"/>
      <c r="N213" s="127" t="s">
        <v>515</v>
      </c>
      <c r="O213" s="128"/>
      <c r="P213" s="129"/>
      <c r="Q213" t="s">
        <v>531</v>
      </c>
    </row>
    <row r="214" spans="1:17" ht="20.100000000000001" customHeight="1">
      <c r="A214" s="8">
        <v>27</v>
      </c>
      <c r="B214" s="15">
        <v>29219036559</v>
      </c>
      <c r="C214" s="115" t="s">
        <v>471</v>
      </c>
      <c r="D214" s="116" t="s">
        <v>272</v>
      </c>
      <c r="E214" s="16" t="s">
        <v>464</v>
      </c>
      <c r="F214" s="16" t="s">
        <v>501</v>
      </c>
      <c r="G214" s="9"/>
      <c r="H214" s="9"/>
      <c r="I214" s="10"/>
      <c r="J214" s="10"/>
      <c r="K214" s="10"/>
      <c r="L214" s="10"/>
      <c r="M214" s="10"/>
      <c r="N214" s="127" t="s">
        <v>515</v>
      </c>
      <c r="O214" s="128"/>
      <c r="P214" s="129"/>
      <c r="Q214" t="s">
        <v>531</v>
      </c>
    </row>
    <row r="215" spans="1:17" ht="20.100000000000001" customHeight="1">
      <c r="A215" s="8">
        <v>28</v>
      </c>
      <c r="B215" s="15">
        <v>29201130396</v>
      </c>
      <c r="C215" s="115" t="s">
        <v>472</v>
      </c>
      <c r="D215" s="116" t="s">
        <v>276</v>
      </c>
      <c r="E215" s="16" t="s">
        <v>464</v>
      </c>
      <c r="F215" s="16" t="s">
        <v>501</v>
      </c>
      <c r="G215" s="9"/>
      <c r="H215" s="9"/>
      <c r="I215" s="10"/>
      <c r="J215" s="10"/>
      <c r="K215" s="10"/>
      <c r="L215" s="10"/>
      <c r="M215" s="10"/>
      <c r="N215" s="127" t="s">
        <v>515</v>
      </c>
      <c r="O215" s="128"/>
      <c r="P215" s="129"/>
      <c r="Q215" t="s">
        <v>531</v>
      </c>
    </row>
    <row r="216" spans="1:17" ht="20.100000000000001" customHeight="1">
      <c r="A216" s="8">
        <v>29</v>
      </c>
      <c r="B216" s="15">
        <v>29219043606</v>
      </c>
      <c r="C216" s="115" t="s">
        <v>473</v>
      </c>
      <c r="D216" s="116" t="s">
        <v>397</v>
      </c>
      <c r="E216" s="16" t="s">
        <v>464</v>
      </c>
      <c r="F216" s="16" t="s">
        <v>501</v>
      </c>
      <c r="G216" s="9"/>
      <c r="H216" s="9"/>
      <c r="I216" s="10"/>
      <c r="J216" s="10"/>
      <c r="K216" s="10"/>
      <c r="L216" s="10"/>
      <c r="M216" s="10"/>
      <c r="N216" s="127" t="s">
        <v>515</v>
      </c>
      <c r="O216" s="128"/>
      <c r="P216" s="129"/>
      <c r="Q216" t="s">
        <v>531</v>
      </c>
    </row>
    <row r="217" spans="1:17" ht="20.100000000000001" customHeight="1">
      <c r="A217" s="11">
        <v>30</v>
      </c>
      <c r="B217" s="15">
        <v>29210239363</v>
      </c>
      <c r="C217" s="115" t="s">
        <v>474</v>
      </c>
      <c r="D217" s="116" t="s">
        <v>278</v>
      </c>
      <c r="E217" s="16" t="s">
        <v>464</v>
      </c>
      <c r="F217" s="16" t="s">
        <v>501</v>
      </c>
      <c r="G217" s="12"/>
      <c r="H217" s="12"/>
      <c r="I217" s="13"/>
      <c r="J217" s="13"/>
      <c r="K217" s="13"/>
      <c r="L217" s="13"/>
      <c r="M217" s="13"/>
      <c r="N217" s="127" t="s">
        <v>515</v>
      </c>
      <c r="O217" s="128"/>
      <c r="P217" s="129"/>
      <c r="Q217" t="s">
        <v>531</v>
      </c>
    </row>
    <row r="219" spans="1:17" s="1" customFormat="1" ht="14.25" customHeight="1">
      <c r="B219" s="119" t="s">
        <v>7</v>
      </c>
      <c r="C219" s="119"/>
      <c r="D219" s="120" t="s">
        <v>243</v>
      </c>
      <c r="E219" s="120"/>
      <c r="F219" s="120"/>
      <c r="G219" s="120"/>
      <c r="H219" s="120"/>
      <c r="I219" s="120"/>
      <c r="J219" s="120"/>
      <c r="K219" s="120"/>
      <c r="L219" s="120"/>
      <c r="M219" s="120"/>
      <c r="N219" s="95" t="s">
        <v>509</v>
      </c>
    </row>
    <row r="220" spans="1:17" s="1" customFormat="1">
      <c r="B220" s="119" t="s">
        <v>8</v>
      </c>
      <c r="C220" s="119"/>
      <c r="D220" s="2" t="s">
        <v>528</v>
      </c>
      <c r="E220" s="120" t="s">
        <v>511</v>
      </c>
      <c r="F220" s="120"/>
      <c r="G220" s="120"/>
      <c r="H220" s="120"/>
      <c r="I220" s="120"/>
      <c r="J220" s="120"/>
      <c r="K220" s="120"/>
      <c r="L220" s="120"/>
      <c r="M220" s="120"/>
      <c r="N220" s="3" t="s">
        <v>9</v>
      </c>
      <c r="O220" s="4" t="s">
        <v>10</v>
      </c>
      <c r="P220" s="4">
        <v>3</v>
      </c>
    </row>
    <row r="221" spans="1:17" s="5" customFormat="1" ht="18.75" customHeight="1">
      <c r="B221" s="6" t="s">
        <v>532</v>
      </c>
      <c r="C221" s="121" t="s">
        <v>513</v>
      </c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3" t="s">
        <v>11</v>
      </c>
      <c r="O221" s="3" t="s">
        <v>10</v>
      </c>
      <c r="P221" s="3">
        <v>1</v>
      </c>
    </row>
    <row r="222" spans="1:17" s="5" customFormat="1" ht="18.75" customHeight="1">
      <c r="A222" s="122" t="s">
        <v>530</v>
      </c>
      <c r="B222" s="122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3" t="s">
        <v>12</v>
      </c>
      <c r="O222" s="3" t="s">
        <v>10</v>
      </c>
      <c r="P222" s="3">
        <v>1</v>
      </c>
    </row>
    <row r="223" spans="1:17" ht="3.75" customHeight="1"/>
    <row r="224" spans="1:17" ht="15" customHeight="1">
      <c r="A224" s="118" t="s">
        <v>0</v>
      </c>
      <c r="B224" s="117" t="s">
        <v>13</v>
      </c>
      <c r="C224" s="123" t="s">
        <v>3</v>
      </c>
      <c r="D224" s="124" t="s">
        <v>4</v>
      </c>
      <c r="E224" s="117" t="s">
        <v>18</v>
      </c>
      <c r="F224" s="117" t="s">
        <v>19</v>
      </c>
      <c r="G224" s="130" t="s">
        <v>241</v>
      </c>
      <c r="H224" s="125" t="s">
        <v>242</v>
      </c>
      <c r="I224" s="117" t="s">
        <v>14</v>
      </c>
      <c r="J224" s="132" t="s">
        <v>6</v>
      </c>
      <c r="K224" s="132"/>
      <c r="L224" s="132"/>
      <c r="M224" s="132"/>
      <c r="N224" s="133" t="s">
        <v>15</v>
      </c>
      <c r="O224" s="134"/>
      <c r="P224" s="135"/>
    </row>
    <row r="225" spans="1:17" ht="27" customHeight="1">
      <c r="A225" s="118"/>
      <c r="B225" s="118"/>
      <c r="C225" s="123"/>
      <c r="D225" s="124"/>
      <c r="E225" s="118"/>
      <c r="F225" s="118"/>
      <c r="G225" s="131"/>
      <c r="H225" s="126"/>
      <c r="I225" s="118"/>
      <c r="J225" s="7" t="s">
        <v>238</v>
      </c>
      <c r="K225" s="7" t="s">
        <v>239</v>
      </c>
      <c r="L225" s="114" t="s">
        <v>240</v>
      </c>
      <c r="M225" s="7" t="s">
        <v>17</v>
      </c>
      <c r="N225" s="136"/>
      <c r="O225" s="137"/>
      <c r="P225" s="138"/>
    </row>
    <row r="226" spans="1:17" ht="20.100000000000001" customHeight="1">
      <c r="A226" s="8">
        <v>1</v>
      </c>
      <c r="B226" s="15">
        <v>29219047827</v>
      </c>
      <c r="C226" s="115" t="s">
        <v>475</v>
      </c>
      <c r="D226" s="116" t="s">
        <v>476</v>
      </c>
      <c r="E226" s="16" t="s">
        <v>464</v>
      </c>
      <c r="F226" s="16" t="s">
        <v>501</v>
      </c>
      <c r="G226" s="9"/>
      <c r="H226" s="9"/>
      <c r="I226" s="10"/>
      <c r="J226" s="10"/>
      <c r="K226" s="10"/>
      <c r="L226" s="10"/>
      <c r="M226" s="10"/>
      <c r="N226" s="139" t="s">
        <v>515</v>
      </c>
      <c r="O226" s="140"/>
      <c r="P226" s="141"/>
      <c r="Q226" t="s">
        <v>531</v>
      </c>
    </row>
    <row r="227" spans="1:17" ht="20.100000000000001" customHeight="1">
      <c r="A227" s="8">
        <v>2</v>
      </c>
      <c r="B227" s="15">
        <v>29219037614</v>
      </c>
      <c r="C227" s="115" t="s">
        <v>477</v>
      </c>
      <c r="D227" s="116" t="s">
        <v>478</v>
      </c>
      <c r="E227" s="16" t="s">
        <v>464</v>
      </c>
      <c r="F227" s="16" t="s">
        <v>501</v>
      </c>
      <c r="G227" s="9"/>
      <c r="H227" s="9"/>
      <c r="I227" s="10"/>
      <c r="J227" s="10"/>
      <c r="K227" s="10"/>
      <c r="L227" s="10"/>
      <c r="M227" s="10"/>
      <c r="N227" s="127" t="s">
        <v>515</v>
      </c>
      <c r="O227" s="128"/>
      <c r="P227" s="129"/>
      <c r="Q227" t="s">
        <v>531</v>
      </c>
    </row>
    <row r="228" spans="1:17" ht="20.100000000000001" customHeight="1">
      <c r="A228" s="8">
        <v>3</v>
      </c>
      <c r="B228" s="15">
        <v>29219040362</v>
      </c>
      <c r="C228" s="115" t="s">
        <v>479</v>
      </c>
      <c r="D228" s="116" t="s">
        <v>480</v>
      </c>
      <c r="E228" s="16" t="s">
        <v>464</v>
      </c>
      <c r="F228" s="16" t="s">
        <v>501</v>
      </c>
      <c r="G228" s="9"/>
      <c r="H228" s="9"/>
      <c r="I228" s="10"/>
      <c r="J228" s="10"/>
      <c r="K228" s="10"/>
      <c r="L228" s="10"/>
      <c r="M228" s="10"/>
      <c r="N228" s="127" t="s">
        <v>515</v>
      </c>
      <c r="O228" s="128"/>
      <c r="P228" s="129"/>
      <c r="Q228" t="s">
        <v>531</v>
      </c>
    </row>
    <row r="229" spans="1:17" ht="20.100000000000001" customHeight="1">
      <c r="A229" s="8">
        <v>4</v>
      </c>
      <c r="B229" s="15">
        <v>29211161935</v>
      </c>
      <c r="C229" s="115" t="s">
        <v>254</v>
      </c>
      <c r="D229" s="116" t="s">
        <v>481</v>
      </c>
      <c r="E229" s="16" t="s">
        <v>464</v>
      </c>
      <c r="F229" s="16" t="s">
        <v>501</v>
      </c>
      <c r="G229" s="9"/>
      <c r="H229" s="9"/>
      <c r="I229" s="10"/>
      <c r="J229" s="10"/>
      <c r="K229" s="10"/>
      <c r="L229" s="10"/>
      <c r="M229" s="10"/>
      <c r="N229" s="127" t="s">
        <v>515</v>
      </c>
      <c r="O229" s="128"/>
      <c r="P229" s="129"/>
      <c r="Q229" t="s">
        <v>531</v>
      </c>
    </row>
    <row r="230" spans="1:17" ht="20.100000000000001" customHeight="1">
      <c r="A230" s="8">
        <v>5</v>
      </c>
      <c r="B230" s="15">
        <v>29211163829</v>
      </c>
      <c r="C230" s="115" t="s">
        <v>254</v>
      </c>
      <c r="D230" s="116" t="s">
        <v>282</v>
      </c>
      <c r="E230" s="16" t="s">
        <v>464</v>
      </c>
      <c r="F230" s="16" t="s">
        <v>501</v>
      </c>
      <c r="G230" s="9"/>
      <c r="H230" s="9"/>
      <c r="I230" s="10"/>
      <c r="J230" s="10"/>
      <c r="K230" s="10"/>
      <c r="L230" s="10"/>
      <c r="M230" s="10"/>
      <c r="N230" s="127" t="s">
        <v>515</v>
      </c>
      <c r="O230" s="128"/>
      <c r="P230" s="129"/>
      <c r="Q230" t="s">
        <v>531</v>
      </c>
    </row>
    <row r="231" spans="1:17" ht="20.100000000000001" customHeight="1">
      <c r="A231" s="8">
        <v>6</v>
      </c>
      <c r="B231" s="15">
        <v>29214645593</v>
      </c>
      <c r="C231" s="115" t="s">
        <v>482</v>
      </c>
      <c r="D231" s="116" t="s">
        <v>282</v>
      </c>
      <c r="E231" s="16" t="s">
        <v>464</v>
      </c>
      <c r="F231" s="16" t="s">
        <v>501</v>
      </c>
      <c r="G231" s="9"/>
      <c r="H231" s="9"/>
      <c r="I231" s="10"/>
      <c r="J231" s="10"/>
      <c r="K231" s="10"/>
      <c r="L231" s="10"/>
      <c r="M231" s="10"/>
      <c r="N231" s="127" t="s">
        <v>515</v>
      </c>
      <c r="O231" s="128"/>
      <c r="P231" s="129"/>
      <c r="Q231" t="s">
        <v>531</v>
      </c>
    </row>
    <row r="232" spans="1:17" ht="20.100000000000001" customHeight="1">
      <c r="A232" s="8">
        <v>7</v>
      </c>
      <c r="B232" s="15">
        <v>29211153918</v>
      </c>
      <c r="C232" s="115" t="s">
        <v>435</v>
      </c>
      <c r="D232" s="116" t="s">
        <v>416</v>
      </c>
      <c r="E232" s="16" t="s">
        <v>464</v>
      </c>
      <c r="F232" s="16" t="s">
        <v>501</v>
      </c>
      <c r="G232" s="9"/>
      <c r="H232" s="9"/>
      <c r="I232" s="10"/>
      <c r="J232" s="10"/>
      <c r="K232" s="10"/>
      <c r="L232" s="10"/>
      <c r="M232" s="10"/>
      <c r="N232" s="127" t="s">
        <v>515</v>
      </c>
      <c r="O232" s="128"/>
      <c r="P232" s="129"/>
      <c r="Q232" t="s">
        <v>531</v>
      </c>
    </row>
    <row r="233" spans="1:17" ht="20.100000000000001" customHeight="1">
      <c r="A233" s="8">
        <v>8</v>
      </c>
      <c r="B233" s="15">
        <v>29219042849</v>
      </c>
      <c r="C233" s="115" t="s">
        <v>470</v>
      </c>
      <c r="D233" s="116" t="s">
        <v>416</v>
      </c>
      <c r="E233" s="16" t="s">
        <v>464</v>
      </c>
      <c r="F233" s="16" t="s">
        <v>501</v>
      </c>
      <c r="G233" s="9"/>
      <c r="H233" s="9"/>
      <c r="I233" s="10"/>
      <c r="J233" s="10"/>
      <c r="K233" s="10"/>
      <c r="L233" s="10"/>
      <c r="M233" s="10"/>
      <c r="N233" s="127" t="s">
        <v>515</v>
      </c>
      <c r="O233" s="128"/>
      <c r="P233" s="129"/>
      <c r="Q233" t="s">
        <v>531</v>
      </c>
    </row>
    <row r="234" spans="1:17" ht="20.100000000000001" customHeight="1">
      <c r="A234" s="8">
        <v>9</v>
      </c>
      <c r="B234" s="15">
        <v>29201120656</v>
      </c>
      <c r="C234" s="115" t="s">
        <v>483</v>
      </c>
      <c r="D234" s="116" t="s">
        <v>283</v>
      </c>
      <c r="E234" s="16" t="s">
        <v>464</v>
      </c>
      <c r="F234" s="16" t="s">
        <v>501</v>
      </c>
      <c r="G234" s="9"/>
      <c r="H234" s="9"/>
      <c r="I234" s="10"/>
      <c r="J234" s="10"/>
      <c r="K234" s="10"/>
      <c r="L234" s="10"/>
      <c r="M234" s="10"/>
      <c r="N234" s="127" t="s">
        <v>515</v>
      </c>
      <c r="O234" s="128"/>
      <c r="P234" s="129"/>
      <c r="Q234" t="s">
        <v>531</v>
      </c>
    </row>
    <row r="235" spans="1:17" ht="20.100000000000001" customHeight="1">
      <c r="A235" s="8">
        <v>10</v>
      </c>
      <c r="B235" s="15">
        <v>29219054028</v>
      </c>
      <c r="C235" s="115" t="s">
        <v>484</v>
      </c>
      <c r="D235" s="116" t="s">
        <v>283</v>
      </c>
      <c r="E235" s="16" t="s">
        <v>464</v>
      </c>
      <c r="F235" s="16" t="s">
        <v>501</v>
      </c>
      <c r="G235" s="9"/>
      <c r="H235" s="9"/>
      <c r="I235" s="10"/>
      <c r="J235" s="10"/>
      <c r="K235" s="10"/>
      <c r="L235" s="10"/>
      <c r="M235" s="10"/>
      <c r="N235" s="127" t="s">
        <v>515</v>
      </c>
      <c r="O235" s="128"/>
      <c r="P235" s="129"/>
      <c r="Q235" t="s">
        <v>531</v>
      </c>
    </row>
    <row r="236" spans="1:17" ht="20.100000000000001" customHeight="1">
      <c r="A236" s="8">
        <v>11</v>
      </c>
      <c r="B236" s="15">
        <v>29201160537</v>
      </c>
      <c r="C236" s="115" t="s">
        <v>485</v>
      </c>
      <c r="D236" s="116" t="s">
        <v>486</v>
      </c>
      <c r="E236" s="16" t="s">
        <v>464</v>
      </c>
      <c r="F236" s="16" t="s">
        <v>501</v>
      </c>
      <c r="G236" s="9"/>
      <c r="H236" s="9"/>
      <c r="I236" s="10"/>
      <c r="J236" s="10"/>
      <c r="K236" s="10"/>
      <c r="L236" s="10"/>
      <c r="M236" s="10"/>
      <c r="N236" s="127" t="s">
        <v>515</v>
      </c>
      <c r="O236" s="128"/>
      <c r="P236" s="129"/>
      <c r="Q236" t="s">
        <v>531</v>
      </c>
    </row>
    <row r="237" spans="1:17" ht="20.100000000000001" customHeight="1">
      <c r="A237" s="8">
        <v>12</v>
      </c>
      <c r="B237" s="15">
        <v>29219021591</v>
      </c>
      <c r="C237" s="115" t="s">
        <v>487</v>
      </c>
      <c r="D237" s="116" t="s">
        <v>288</v>
      </c>
      <c r="E237" s="16" t="s">
        <v>464</v>
      </c>
      <c r="F237" s="16" t="s">
        <v>501</v>
      </c>
      <c r="G237" s="9"/>
      <c r="H237" s="9"/>
      <c r="I237" s="10"/>
      <c r="J237" s="10"/>
      <c r="K237" s="10"/>
      <c r="L237" s="10"/>
      <c r="M237" s="10"/>
      <c r="N237" s="127" t="s">
        <v>515</v>
      </c>
      <c r="O237" s="128"/>
      <c r="P237" s="129"/>
      <c r="Q237" t="s">
        <v>531</v>
      </c>
    </row>
    <row r="238" spans="1:17" ht="20.100000000000001" customHeight="1">
      <c r="A238" s="8">
        <v>13</v>
      </c>
      <c r="B238" s="15">
        <v>29219030909</v>
      </c>
      <c r="C238" s="115" t="s">
        <v>247</v>
      </c>
      <c r="D238" s="116" t="s">
        <v>288</v>
      </c>
      <c r="E238" s="16" t="s">
        <v>464</v>
      </c>
      <c r="F238" s="16" t="s">
        <v>501</v>
      </c>
      <c r="G238" s="9"/>
      <c r="H238" s="9"/>
      <c r="I238" s="10"/>
      <c r="J238" s="10"/>
      <c r="K238" s="10"/>
      <c r="L238" s="10"/>
      <c r="M238" s="10"/>
      <c r="N238" s="127" t="s">
        <v>515</v>
      </c>
      <c r="O238" s="128"/>
      <c r="P238" s="129"/>
      <c r="Q238" t="s">
        <v>531</v>
      </c>
    </row>
    <row r="239" spans="1:17" ht="20.100000000000001" customHeight="1">
      <c r="A239" s="8">
        <v>14</v>
      </c>
      <c r="B239" s="15">
        <v>29219020079</v>
      </c>
      <c r="C239" s="115" t="s">
        <v>350</v>
      </c>
      <c r="D239" s="116" t="s">
        <v>488</v>
      </c>
      <c r="E239" s="16" t="s">
        <v>464</v>
      </c>
      <c r="F239" s="16" t="s">
        <v>501</v>
      </c>
      <c r="G239" s="9"/>
      <c r="H239" s="9"/>
      <c r="I239" s="10"/>
      <c r="J239" s="10"/>
      <c r="K239" s="10"/>
      <c r="L239" s="10"/>
      <c r="M239" s="10"/>
      <c r="N239" s="127" t="s">
        <v>515</v>
      </c>
      <c r="O239" s="128"/>
      <c r="P239" s="129"/>
      <c r="Q239" t="s">
        <v>531</v>
      </c>
    </row>
    <row r="240" spans="1:17" ht="20.100000000000001" customHeight="1">
      <c r="A240" s="8">
        <v>15</v>
      </c>
      <c r="B240" s="15">
        <v>29211149874</v>
      </c>
      <c r="C240" s="115" t="s">
        <v>489</v>
      </c>
      <c r="D240" s="116" t="s">
        <v>432</v>
      </c>
      <c r="E240" s="16" t="s">
        <v>464</v>
      </c>
      <c r="F240" s="16" t="s">
        <v>501</v>
      </c>
      <c r="G240" s="9"/>
      <c r="H240" s="9"/>
      <c r="I240" s="10"/>
      <c r="J240" s="10"/>
      <c r="K240" s="10"/>
      <c r="L240" s="10"/>
      <c r="M240" s="10"/>
      <c r="N240" s="127" t="s">
        <v>515</v>
      </c>
      <c r="O240" s="128"/>
      <c r="P240" s="129"/>
      <c r="Q240" t="s">
        <v>531</v>
      </c>
    </row>
    <row r="241" spans="1:17" ht="20.100000000000001" customHeight="1">
      <c r="A241" s="8">
        <v>16</v>
      </c>
      <c r="B241" s="15">
        <v>29219024658</v>
      </c>
      <c r="C241" s="115" t="s">
        <v>490</v>
      </c>
      <c r="D241" s="116" t="s">
        <v>359</v>
      </c>
      <c r="E241" s="16" t="s">
        <v>464</v>
      </c>
      <c r="F241" s="16" t="s">
        <v>501</v>
      </c>
      <c r="G241" s="9"/>
      <c r="H241" s="9"/>
      <c r="I241" s="10"/>
      <c r="J241" s="10"/>
      <c r="K241" s="10"/>
      <c r="L241" s="10"/>
      <c r="M241" s="10"/>
      <c r="N241" s="127" t="s">
        <v>515</v>
      </c>
      <c r="O241" s="128"/>
      <c r="P241" s="129"/>
      <c r="Q241" t="s">
        <v>531</v>
      </c>
    </row>
    <row r="242" spans="1:17" ht="20.100000000000001" customHeight="1">
      <c r="A242" s="8">
        <v>17</v>
      </c>
      <c r="B242" s="15">
        <v>29212449741</v>
      </c>
      <c r="C242" s="115" t="s">
        <v>491</v>
      </c>
      <c r="D242" s="116" t="s">
        <v>492</v>
      </c>
      <c r="E242" s="16" t="s">
        <v>464</v>
      </c>
      <c r="F242" s="16" t="s">
        <v>501</v>
      </c>
      <c r="G242" s="9"/>
      <c r="H242" s="9"/>
      <c r="I242" s="10"/>
      <c r="J242" s="10"/>
      <c r="K242" s="10"/>
      <c r="L242" s="10"/>
      <c r="M242" s="10"/>
      <c r="N242" s="127" t="s">
        <v>515</v>
      </c>
      <c r="O242" s="128"/>
      <c r="P242" s="129"/>
      <c r="Q242" t="s">
        <v>531</v>
      </c>
    </row>
    <row r="243" spans="1:17" ht="20.100000000000001" customHeight="1">
      <c r="A243" s="8">
        <v>18</v>
      </c>
      <c r="B243" s="15">
        <v>29210222224</v>
      </c>
      <c r="C243" s="115" t="s">
        <v>250</v>
      </c>
      <c r="D243" s="116" t="s">
        <v>419</v>
      </c>
      <c r="E243" s="16" t="s">
        <v>464</v>
      </c>
      <c r="F243" s="16" t="s">
        <v>501</v>
      </c>
      <c r="G243" s="9"/>
      <c r="H243" s="9"/>
      <c r="I243" s="10"/>
      <c r="J243" s="10"/>
      <c r="K243" s="10"/>
      <c r="L243" s="10"/>
      <c r="M243" s="10"/>
      <c r="N243" s="127" t="s">
        <v>515</v>
      </c>
      <c r="O243" s="128"/>
      <c r="P243" s="129"/>
      <c r="Q243" t="s">
        <v>531</v>
      </c>
    </row>
    <row r="244" spans="1:17" ht="20.100000000000001" customHeight="1">
      <c r="A244" s="8">
        <v>19</v>
      </c>
      <c r="B244" s="15">
        <v>29219020597</v>
      </c>
      <c r="C244" s="115" t="s">
        <v>493</v>
      </c>
      <c r="D244" s="116" t="s">
        <v>494</v>
      </c>
      <c r="E244" s="16" t="s">
        <v>464</v>
      </c>
      <c r="F244" s="16" t="s">
        <v>501</v>
      </c>
      <c r="G244" s="9"/>
      <c r="H244" s="9"/>
      <c r="I244" s="10"/>
      <c r="J244" s="10"/>
      <c r="K244" s="10"/>
      <c r="L244" s="10"/>
      <c r="M244" s="10"/>
      <c r="N244" s="127" t="s">
        <v>515</v>
      </c>
      <c r="O244" s="128"/>
      <c r="P244" s="129"/>
      <c r="Q244" t="s">
        <v>531</v>
      </c>
    </row>
    <row r="245" spans="1:17" ht="20.100000000000001" customHeight="1">
      <c r="A245" s="8">
        <v>20</v>
      </c>
      <c r="B245" s="15">
        <v>29211130574</v>
      </c>
      <c r="C245" s="115" t="s">
        <v>495</v>
      </c>
      <c r="D245" s="116" t="s">
        <v>496</v>
      </c>
      <c r="E245" s="16" t="s">
        <v>464</v>
      </c>
      <c r="F245" s="16" t="s">
        <v>501</v>
      </c>
      <c r="G245" s="9"/>
      <c r="H245" s="9"/>
      <c r="I245" s="10"/>
      <c r="J245" s="10"/>
      <c r="K245" s="10"/>
      <c r="L245" s="10"/>
      <c r="M245" s="10"/>
      <c r="N245" s="127" t="s">
        <v>515</v>
      </c>
      <c r="O245" s="128"/>
      <c r="P245" s="129"/>
      <c r="Q245" t="s">
        <v>531</v>
      </c>
    </row>
    <row r="246" spans="1:17" ht="20.100000000000001" customHeight="1">
      <c r="A246" s="8">
        <v>21</v>
      </c>
      <c r="B246" s="15">
        <v>29211151509</v>
      </c>
      <c r="C246" s="115" t="s">
        <v>497</v>
      </c>
      <c r="D246" s="116" t="s">
        <v>496</v>
      </c>
      <c r="E246" s="16" t="s">
        <v>464</v>
      </c>
      <c r="F246" s="16" t="s">
        <v>501</v>
      </c>
      <c r="G246" s="9"/>
      <c r="H246" s="9"/>
      <c r="I246" s="10"/>
      <c r="J246" s="10"/>
      <c r="K246" s="10"/>
      <c r="L246" s="10"/>
      <c r="M246" s="10"/>
      <c r="N246" s="127" t="s">
        <v>515</v>
      </c>
      <c r="O246" s="128"/>
      <c r="P246" s="129"/>
      <c r="Q246" t="s">
        <v>531</v>
      </c>
    </row>
    <row r="247" spans="1:17" ht="20.100000000000001" customHeight="1">
      <c r="A247" s="8">
        <v>22</v>
      </c>
      <c r="B247" s="15">
        <v>29211164087</v>
      </c>
      <c r="C247" s="115" t="s">
        <v>498</v>
      </c>
      <c r="D247" s="116" t="s">
        <v>496</v>
      </c>
      <c r="E247" s="16" t="s">
        <v>464</v>
      </c>
      <c r="F247" s="16" t="s">
        <v>501</v>
      </c>
      <c r="G247" s="9"/>
      <c r="H247" s="9"/>
      <c r="I247" s="10"/>
      <c r="J247" s="10"/>
      <c r="K247" s="10"/>
      <c r="L247" s="10"/>
      <c r="M247" s="10"/>
      <c r="N247" s="127" t="s">
        <v>515</v>
      </c>
      <c r="O247" s="128"/>
      <c r="P247" s="129"/>
      <c r="Q247" t="s">
        <v>531</v>
      </c>
    </row>
    <row r="248" spans="1:17" ht="20.100000000000001" customHeight="1">
      <c r="A248" s="8">
        <v>23</v>
      </c>
      <c r="B248" s="15">
        <v>29210244058</v>
      </c>
      <c r="C248" s="115" t="s">
        <v>499</v>
      </c>
      <c r="D248" s="116" t="s">
        <v>500</v>
      </c>
      <c r="E248" s="16" t="s">
        <v>464</v>
      </c>
      <c r="F248" s="16" t="s">
        <v>501</v>
      </c>
      <c r="G248" s="9"/>
      <c r="H248" s="9"/>
      <c r="I248" s="10"/>
      <c r="J248" s="10"/>
      <c r="K248" s="10"/>
      <c r="L248" s="10"/>
      <c r="M248" s="10"/>
      <c r="N248" s="127" t="s">
        <v>515</v>
      </c>
      <c r="O248" s="128"/>
      <c r="P248" s="129"/>
      <c r="Q248" t="s">
        <v>531</v>
      </c>
    </row>
    <row r="249" spans="1:17" ht="20.100000000000001" customHeight="1">
      <c r="A249" s="8">
        <v>24</v>
      </c>
      <c r="B249" s="15">
        <v>29214664669</v>
      </c>
      <c r="C249" s="115" t="s">
        <v>309</v>
      </c>
      <c r="D249" s="116" t="s">
        <v>310</v>
      </c>
      <c r="E249" s="16" t="s">
        <v>464</v>
      </c>
      <c r="F249" s="16" t="s">
        <v>501</v>
      </c>
      <c r="G249" s="9"/>
      <c r="H249" s="9"/>
      <c r="I249" s="10"/>
      <c r="J249" s="10"/>
      <c r="K249" s="10"/>
      <c r="L249" s="10"/>
      <c r="M249" s="10"/>
      <c r="N249" s="127" t="s">
        <v>515</v>
      </c>
      <c r="O249" s="128"/>
      <c r="P249" s="129"/>
      <c r="Q249" t="s">
        <v>531</v>
      </c>
    </row>
  </sheetData>
  <mergeCells count="322">
    <mergeCell ref="N247:P247"/>
    <mergeCell ref="N248:P248"/>
    <mergeCell ref="N249:P249"/>
    <mergeCell ref="N241:P241"/>
    <mergeCell ref="N242:P242"/>
    <mergeCell ref="N243:P243"/>
    <mergeCell ref="N244:P244"/>
    <mergeCell ref="N245:P245"/>
    <mergeCell ref="N246:P246"/>
    <mergeCell ref="N235:P235"/>
    <mergeCell ref="N236:P236"/>
    <mergeCell ref="N237:P237"/>
    <mergeCell ref="N238:P238"/>
    <mergeCell ref="N239:P239"/>
    <mergeCell ref="N240:P240"/>
    <mergeCell ref="N229:P229"/>
    <mergeCell ref="N230:P230"/>
    <mergeCell ref="N231:P231"/>
    <mergeCell ref="N232:P232"/>
    <mergeCell ref="N233:P233"/>
    <mergeCell ref="N234:P234"/>
    <mergeCell ref="I224:I225"/>
    <mergeCell ref="J224:M224"/>
    <mergeCell ref="N224:P225"/>
    <mergeCell ref="N226:P226"/>
    <mergeCell ref="N227:P227"/>
    <mergeCell ref="N228:P228"/>
    <mergeCell ref="C221:M221"/>
    <mergeCell ref="A222:M222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N215:P215"/>
    <mergeCell ref="N216:P216"/>
    <mergeCell ref="N217:P217"/>
    <mergeCell ref="B219:C219"/>
    <mergeCell ref="D219:M219"/>
    <mergeCell ref="B220:C220"/>
    <mergeCell ref="E220:M220"/>
    <mergeCell ref="N209:P209"/>
    <mergeCell ref="N210:P210"/>
    <mergeCell ref="N211:P211"/>
    <mergeCell ref="N212:P212"/>
    <mergeCell ref="N213:P213"/>
    <mergeCell ref="N214:P214"/>
    <mergeCell ref="N203:P203"/>
    <mergeCell ref="N204:P204"/>
    <mergeCell ref="N205:P205"/>
    <mergeCell ref="N206:P206"/>
    <mergeCell ref="N207:P207"/>
    <mergeCell ref="N208:P208"/>
    <mergeCell ref="N197:P197"/>
    <mergeCell ref="N198:P198"/>
    <mergeCell ref="N199:P199"/>
    <mergeCell ref="N200:P200"/>
    <mergeCell ref="N201:P201"/>
    <mergeCell ref="N202:P202"/>
    <mergeCell ref="N191:P191"/>
    <mergeCell ref="N192:P192"/>
    <mergeCell ref="N193:P193"/>
    <mergeCell ref="N194:P194"/>
    <mergeCell ref="N195:P195"/>
    <mergeCell ref="N196:P196"/>
    <mergeCell ref="I186:I187"/>
    <mergeCell ref="J186:M186"/>
    <mergeCell ref="N186:P187"/>
    <mergeCell ref="N188:P188"/>
    <mergeCell ref="N189:P189"/>
    <mergeCell ref="N190:P190"/>
    <mergeCell ref="C183:M183"/>
    <mergeCell ref="A184:M184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N178:P178"/>
    <mergeCell ref="N179:P179"/>
    <mergeCell ref="B181:C181"/>
    <mergeCell ref="D181:M181"/>
    <mergeCell ref="B182:C182"/>
    <mergeCell ref="E182:M182"/>
    <mergeCell ref="N172:P172"/>
    <mergeCell ref="N173:P173"/>
    <mergeCell ref="N174:P174"/>
    <mergeCell ref="N175:P175"/>
    <mergeCell ref="N176:P176"/>
    <mergeCell ref="N177:P177"/>
    <mergeCell ref="N166:P166"/>
    <mergeCell ref="N167:P167"/>
    <mergeCell ref="N168:P168"/>
    <mergeCell ref="N169:P169"/>
    <mergeCell ref="N170:P170"/>
    <mergeCell ref="N171:P171"/>
    <mergeCell ref="N160:P160"/>
    <mergeCell ref="N161:P161"/>
    <mergeCell ref="N162:P162"/>
    <mergeCell ref="N163:P163"/>
    <mergeCell ref="N164:P164"/>
    <mergeCell ref="N165:P165"/>
    <mergeCell ref="I155:I156"/>
    <mergeCell ref="J155:M155"/>
    <mergeCell ref="N155:P156"/>
    <mergeCell ref="N157:P157"/>
    <mergeCell ref="N158:P158"/>
    <mergeCell ref="N159:P159"/>
    <mergeCell ref="C152:M152"/>
    <mergeCell ref="A153:M153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N147:P147"/>
    <mergeCell ref="N148:P148"/>
    <mergeCell ref="B150:C150"/>
    <mergeCell ref="D150:M150"/>
    <mergeCell ref="B151:C151"/>
    <mergeCell ref="E151:M151"/>
    <mergeCell ref="N141:P141"/>
    <mergeCell ref="N142:P142"/>
    <mergeCell ref="N143:P143"/>
    <mergeCell ref="N144:P144"/>
    <mergeCell ref="N145:P145"/>
    <mergeCell ref="N146:P146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N123:P123"/>
    <mergeCell ref="N124:P124"/>
    <mergeCell ref="N125:P125"/>
    <mergeCell ref="N126:P126"/>
    <mergeCell ref="N127:P127"/>
    <mergeCell ref="N128:P128"/>
    <mergeCell ref="J117:M117"/>
    <mergeCell ref="N117:P118"/>
    <mergeCell ref="N119:P119"/>
    <mergeCell ref="N120:P120"/>
    <mergeCell ref="N121:P121"/>
    <mergeCell ref="N122:P122"/>
    <mergeCell ref="A115:M115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N110:P110"/>
    <mergeCell ref="B112:C112"/>
    <mergeCell ref="D112:M112"/>
    <mergeCell ref="B113:C113"/>
    <mergeCell ref="E113:M113"/>
    <mergeCell ref="C114:M114"/>
    <mergeCell ref="N104:P104"/>
    <mergeCell ref="N105:P105"/>
    <mergeCell ref="N106:P106"/>
    <mergeCell ref="N107:P107"/>
    <mergeCell ref="N108:P108"/>
    <mergeCell ref="N109:P109"/>
    <mergeCell ref="I99:I100"/>
    <mergeCell ref="J99:M99"/>
    <mergeCell ref="N99:P100"/>
    <mergeCell ref="N101:P101"/>
    <mergeCell ref="N102:P102"/>
    <mergeCell ref="N103:P103"/>
    <mergeCell ref="C96:M96"/>
    <mergeCell ref="A97:M97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N90:P90"/>
    <mergeCell ref="N91:P91"/>
    <mergeCell ref="N92:P92"/>
    <mergeCell ref="B94:C94"/>
    <mergeCell ref="D94:M94"/>
    <mergeCell ref="B95:C95"/>
    <mergeCell ref="E95:M95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I61:I62"/>
    <mergeCell ref="J61:M61"/>
    <mergeCell ref="N61:P62"/>
    <mergeCell ref="N63:P63"/>
    <mergeCell ref="N64:P64"/>
    <mergeCell ref="N65:P65"/>
    <mergeCell ref="C58:M58"/>
    <mergeCell ref="A59:M59"/>
    <mergeCell ref="A61:A62"/>
    <mergeCell ref="B61:B62"/>
    <mergeCell ref="C61:C62"/>
    <mergeCell ref="D61:D62"/>
    <mergeCell ref="E61:E62"/>
    <mergeCell ref="F61:F62"/>
    <mergeCell ref="G61:G62"/>
    <mergeCell ref="H61:H62"/>
    <mergeCell ref="N53:P53"/>
    <mergeCell ref="N54:P54"/>
    <mergeCell ref="B56:C56"/>
    <mergeCell ref="D56:M56"/>
    <mergeCell ref="B57:C57"/>
    <mergeCell ref="E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7" priority="8" stopIfTrue="1" operator="equal">
      <formula>0</formula>
    </cfRule>
  </conditionalFormatting>
  <conditionalFormatting sqref="F44:F54 N46:P54">
    <cfRule type="cellIs" dxfId="6" priority="7" stopIfTrue="1" operator="equal">
      <formula>0</formula>
    </cfRule>
  </conditionalFormatting>
  <conditionalFormatting sqref="F61:F92 N63:P92">
    <cfRule type="cellIs" dxfId="5" priority="6" stopIfTrue="1" operator="equal">
      <formula>0</formula>
    </cfRule>
  </conditionalFormatting>
  <conditionalFormatting sqref="F99:F110 N101:P110">
    <cfRule type="cellIs" dxfId="4" priority="5" stopIfTrue="1" operator="equal">
      <formula>0</formula>
    </cfRule>
  </conditionalFormatting>
  <conditionalFormatting sqref="F117:F148 N119:P148">
    <cfRule type="cellIs" dxfId="3" priority="4" stopIfTrue="1" operator="equal">
      <formula>0</formula>
    </cfRule>
  </conditionalFormatting>
  <conditionalFormatting sqref="F155:F179 N157:P179">
    <cfRule type="cellIs" dxfId="2" priority="3" stopIfTrue="1" operator="equal">
      <formula>0</formula>
    </cfRule>
  </conditionalFormatting>
  <conditionalFormatting sqref="F186:F217 N188:P217">
    <cfRule type="cellIs" dxfId="1" priority="2" stopIfTrue="1" operator="equal">
      <formula>0</formula>
    </cfRule>
  </conditionalFormatting>
  <conditionalFormatting sqref="F224:F249 N226:P249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IDCODE</vt:lpstr>
      <vt:lpstr>LPl2</vt:lpstr>
      <vt:lpstr>IN_DTK (L2)</vt:lpstr>
      <vt:lpstr>phong_coso</vt:lpstr>
      <vt:lpstr>TONGHOP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2024-01-03T07:55:13Z</cp:lastPrinted>
  <dcterms:created xsi:type="dcterms:W3CDTF">2009-04-20T08:11:00Z</dcterms:created>
  <dcterms:modified xsi:type="dcterms:W3CDTF">2024-01-03T07:55:49Z</dcterms:modified>
</cp:coreProperties>
</file>